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mhfa_divisions\Homes\Functions (Funds Mgmt, QC, Etc.)\Single Family RFP\2024 RFP\4. Ready for web posting\Done\"/>
    </mc:Choice>
  </mc:AlternateContent>
  <xr:revisionPtr revIDLastSave="0" documentId="13_ncr:1_{8323E0A3-4FBC-4841-980A-F5E2CBD595D8}" xr6:coauthVersionLast="47" xr6:coauthVersionMax="47" xr10:uidLastSave="{00000000-0000-0000-0000-000000000000}"/>
  <workbookProtection workbookAlgorithmName="SHA-512" workbookHashValue="PWrrmExKT8rNTz8/3AT5biUmFXZORRiJZMJNnMnORMGCY+kzMY21Of67v/s8sZuSCJ/6549BvHrnNbugK09o2A==" workbookSaltValue="Tpkr/m+fP1+thBANOGsRRw==" workbookSpinCount="100000" lockStructure="1"/>
  <bookViews>
    <workbookView xWindow="-120" yWindow="-120" windowWidth="29040" windowHeight="15840" tabRatio="1000" xr2:uid="{00000000-000D-0000-FFFF-FFFF00000000}"/>
  </bookViews>
  <sheets>
    <sheet name="SUMMARY" sheetId="62" r:id="rId1"/>
    <sheet name="1 - Sources and Uses" sheetId="38" state="hidden" r:id="rId2"/>
    <sheet name="1 - Direct Costs" sheetId="43" r:id="rId3"/>
    <sheet name="1 - Leverage" sheetId="42" r:id="rId4"/>
    <sheet name="2 - Sources and Uses" sheetId="46" state="hidden" r:id="rId5"/>
    <sheet name="2 - Project Info" sheetId="47" r:id="rId6"/>
    <sheet name="2 - Leverage" sheetId="48" r:id="rId7"/>
    <sheet name="2 - Value Gap" sheetId="49" r:id="rId8"/>
    <sheet name="2 - Aff Gap" sheetId="50" r:id="rId9"/>
  </sheets>
  <definedNames>
    <definedName name="Choose_One" comment="Click to Drop Down" localSheetId="2">#REF!</definedName>
    <definedName name="Choose_One" comment="Click to Drop Down" localSheetId="3">#REF!</definedName>
    <definedName name="Choose_One" comment="Click to Drop Down" localSheetId="6">#REF!</definedName>
    <definedName name="Choose_One" comment="Click to Drop Down" localSheetId="5">#REF!</definedName>
    <definedName name="Choose_One" comment="Click to Drop Down" localSheetId="7">#REF!</definedName>
    <definedName name="Choose_One" comment="Click to Drop Down">#REF!</definedName>
    <definedName name="_xlnm.Print_Area" localSheetId="2">'1 - Direct Costs'!$A$1:$G$36</definedName>
    <definedName name="_xlnm.Print_Area" localSheetId="3">'1 - Leverage'!$A$1:$F$24</definedName>
    <definedName name="_xlnm.Print_Area" localSheetId="1">'1 - Sources and Uses'!$A$1:$H$32</definedName>
    <definedName name="_xlnm.Print_Area" localSheetId="8">'2 - Aff Gap'!$A$1:$F$40</definedName>
    <definedName name="_xlnm.Print_Area" localSheetId="6">'2 - Leverage'!$A$1:$F$24</definedName>
    <definedName name="_xlnm.Print_Area" localSheetId="5">'2 - Project Info'!$A$1:$G$50</definedName>
    <definedName name="_xlnm.Print_Area" localSheetId="4">'2 - Sources and Uses'!$A$1:$I$41</definedName>
    <definedName name="_xlnm.Print_Area" localSheetId="7">'2 - Value Gap'!$A$1:$H$29</definedName>
    <definedName name="solver_eng" localSheetId="7" hidden="1">1</definedName>
    <definedName name="solver_neg" localSheetId="7" hidden="1">1</definedName>
    <definedName name="solver_num" localSheetId="7" hidden="1">0</definedName>
    <definedName name="solver_opt" localSheetId="7" hidden="1">'2 - Value Gap'!$H$25</definedName>
    <definedName name="solver_typ" localSheetId="7" hidden="1">1</definedName>
    <definedName name="solver_val" localSheetId="7" hidden="1">0</definedName>
    <definedName name="solver_ver" localSheetId="7"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38" l="1"/>
  <c r="F24" i="62"/>
  <c r="C11" i="46"/>
  <c r="C10" i="46"/>
  <c r="D13" i="38"/>
  <c r="B6" i="38" s="1"/>
  <c r="F29" i="62"/>
  <c r="F27" i="62"/>
  <c r="F23" i="62"/>
  <c r="F22" i="62"/>
  <c r="F17" i="62"/>
  <c r="F20" i="62"/>
  <c r="F16" i="62"/>
  <c r="C12" i="38"/>
  <c r="C11" i="38"/>
  <c r="C10" i="38"/>
  <c r="G31" i="43"/>
  <c r="H31" i="43" s="1"/>
  <c r="F18" i="62" l="1"/>
  <c r="G18" i="62" s="1"/>
  <c r="C13" i="38"/>
  <c r="I24" i="46"/>
  <c r="E12" i="46"/>
  <c r="B6" i="46" s="1"/>
  <c r="D12" i="46"/>
  <c r="E11" i="46"/>
  <c r="E10" i="46"/>
  <c r="H3" i="46"/>
  <c r="G3" i="38"/>
  <c r="F9" i="50"/>
  <c r="C12" i="46" l="1"/>
  <c r="H26" i="49"/>
  <c r="F15" i="62" s="1"/>
  <c r="I25" i="49"/>
  <c r="H23" i="49"/>
  <c r="C18" i="46"/>
  <c r="D21" i="46"/>
  <c r="D19" i="46"/>
  <c r="E19" i="46" s="1"/>
  <c r="E6" i="46" s="1"/>
  <c r="E18" i="46"/>
  <c r="E17" i="46"/>
  <c r="D14" i="46"/>
  <c r="C14" i="46" l="1"/>
  <c r="H9" i="49"/>
  <c r="I14" i="49" s="1"/>
  <c r="F28" i="62" l="1"/>
  <c r="B3" i="46"/>
  <c r="B2" i="46"/>
  <c r="B2" i="38"/>
  <c r="B3" i="38"/>
  <c r="F36" i="50" l="1"/>
  <c r="F37" i="50" s="1"/>
  <c r="F32" i="50"/>
  <c r="G31" i="50"/>
  <c r="F30" i="50"/>
  <c r="F11" i="50"/>
  <c r="F12" i="50" s="1"/>
  <c r="H6" i="49"/>
  <c r="D20" i="48"/>
  <c r="G45" i="47"/>
  <c r="I16" i="46" s="1"/>
  <c r="G39" i="47"/>
  <c r="G35" i="47"/>
  <c r="F22" i="47"/>
  <c r="F23" i="47" s="1"/>
  <c r="I40" i="46"/>
  <c r="I39" i="46"/>
  <c r="I35" i="46"/>
  <c r="D36" i="46"/>
  <c r="C36" i="46"/>
  <c r="B36" i="46"/>
  <c r="A36" i="46"/>
  <c r="I34" i="46"/>
  <c r="D35" i="46"/>
  <c r="C35" i="46"/>
  <c r="B35" i="46"/>
  <c r="A35" i="46"/>
  <c r="I33" i="46"/>
  <c r="D34" i="46"/>
  <c r="C34" i="46"/>
  <c r="B34" i="46"/>
  <c r="A34" i="46"/>
  <c r="I32" i="46"/>
  <c r="C17" i="46" s="1"/>
  <c r="D33" i="46"/>
  <c r="C33" i="46"/>
  <c r="B33" i="46"/>
  <c r="A33" i="46"/>
  <c r="I31" i="46"/>
  <c r="D32" i="46"/>
  <c r="C32" i="46"/>
  <c r="B32" i="46"/>
  <c r="A32" i="46"/>
  <c r="I30" i="46"/>
  <c r="D31" i="46"/>
  <c r="C31" i="46"/>
  <c r="B31" i="46"/>
  <c r="A31" i="46"/>
  <c r="I29" i="46"/>
  <c r="D30" i="46"/>
  <c r="C30" i="46"/>
  <c r="B30" i="46"/>
  <c r="A30" i="46"/>
  <c r="D29" i="46"/>
  <c r="C29" i="46"/>
  <c r="B29" i="46"/>
  <c r="A29" i="46"/>
  <c r="D28" i="46"/>
  <c r="C28" i="46"/>
  <c r="B28" i="46"/>
  <c r="A28" i="46"/>
  <c r="D27" i="46"/>
  <c r="C27" i="46"/>
  <c r="B27" i="46"/>
  <c r="A27" i="46"/>
  <c r="I25" i="46"/>
  <c r="D26" i="46"/>
  <c r="C26" i="46"/>
  <c r="B26" i="46"/>
  <c r="A26" i="46"/>
  <c r="D25" i="46"/>
  <c r="C25" i="46"/>
  <c r="B25" i="46"/>
  <c r="A25" i="46"/>
  <c r="D24" i="46"/>
  <c r="C24" i="46"/>
  <c r="B24" i="46"/>
  <c r="A24" i="46"/>
  <c r="I15" i="46"/>
  <c r="I10" i="46"/>
  <c r="I14" i="46" s="1"/>
  <c r="I9" i="46"/>
  <c r="I8" i="46"/>
  <c r="I7" i="46"/>
  <c r="I6" i="46"/>
  <c r="G40" i="47" l="1"/>
  <c r="G46" i="47" s="1"/>
  <c r="H5" i="49" s="1"/>
  <c r="H7" i="49" s="1"/>
  <c r="C19" i="46"/>
  <c r="C21" i="46"/>
  <c r="I41" i="46"/>
  <c r="I26" i="46"/>
  <c r="I36" i="46"/>
  <c r="G30" i="50"/>
  <c r="I17" i="46"/>
  <c r="I19" i="46" s="1"/>
  <c r="I12" i="46"/>
  <c r="A28" i="49" l="1"/>
  <c r="I23" i="49"/>
  <c r="I21" i="46"/>
  <c r="A17" i="38"/>
  <c r="B17" i="38"/>
  <c r="C17" i="38"/>
  <c r="D17" i="38"/>
  <c r="A18" i="38"/>
  <c r="B18" i="38"/>
  <c r="C18" i="38"/>
  <c r="D18" i="38"/>
  <c r="A19" i="38"/>
  <c r="B19" i="38"/>
  <c r="C19" i="38"/>
  <c r="D19" i="38"/>
  <c r="A20" i="38"/>
  <c r="B20" i="38"/>
  <c r="C20" i="38"/>
  <c r="D20" i="38"/>
  <c r="A21" i="38"/>
  <c r="B21" i="38"/>
  <c r="C21" i="38"/>
  <c r="D21" i="38"/>
  <c r="A22" i="38"/>
  <c r="B22" i="38"/>
  <c r="C22" i="38"/>
  <c r="D22" i="38"/>
  <c r="A23" i="38"/>
  <c r="B23" i="38"/>
  <c r="C23" i="38"/>
  <c r="D23" i="38"/>
  <c r="A24" i="38"/>
  <c r="B24" i="38"/>
  <c r="C24" i="38"/>
  <c r="D24" i="38"/>
  <c r="A25" i="38"/>
  <c r="B25" i="38"/>
  <c r="C25" i="38"/>
  <c r="D25" i="38"/>
  <c r="A26" i="38"/>
  <c r="B26" i="38"/>
  <c r="C26" i="38"/>
  <c r="D26" i="38"/>
  <c r="A27" i="38"/>
  <c r="B27" i="38"/>
  <c r="C27" i="38"/>
  <c r="D27" i="38"/>
  <c r="A28" i="38"/>
  <c r="B28" i="38"/>
  <c r="C28" i="38"/>
  <c r="D28" i="38"/>
  <c r="D20" i="42"/>
  <c r="F21" i="62" l="1"/>
  <c r="F31" i="62" s="1"/>
  <c r="D16" i="38" l="1"/>
  <c r="C16" i="38"/>
  <c r="B16" i="38"/>
  <c r="A16" i="38"/>
  <c r="F22" i="43" l="1"/>
  <c r="F23" i="43" s="1"/>
</calcChain>
</file>

<file path=xl/sharedStrings.xml><?xml version="1.0" encoding="utf-8"?>
<sst xmlns="http://schemas.openxmlformats.org/spreadsheetml/2006/main" count="480" uniqueCount="234">
  <si>
    <t>Type of Activity 
Being Funded</t>
  </si>
  <si>
    <t>Philanthropic Leverage</t>
  </si>
  <si>
    <t>Ownership Type:</t>
  </si>
  <si>
    <t>Soft Costs</t>
  </si>
  <si>
    <t>Federal Leverage</t>
  </si>
  <si>
    <t>Provide the following information on a PER UNIT BASIS</t>
  </si>
  <si>
    <t xml:space="preserve">Total Hard Costs </t>
  </si>
  <si>
    <t xml:space="preserve"> Project Information Financial Worksheet</t>
  </si>
  <si>
    <t>Typical Lot Size</t>
  </si>
  <si>
    <t>Total Soft Costs</t>
  </si>
  <si>
    <t>Value Gap</t>
  </si>
  <si>
    <t>Local Employer Leverage</t>
  </si>
  <si>
    <t>City Leverage</t>
  </si>
  <si>
    <t>County Leverage</t>
  </si>
  <si>
    <t>State Leverage</t>
  </si>
  <si>
    <t>Click to Enter</t>
  </si>
  <si>
    <t>Manufactured Home</t>
  </si>
  <si>
    <t>Fee Simple</t>
  </si>
  <si>
    <t>Tribal Trust/Allotted</t>
  </si>
  <si>
    <t>Condominium</t>
  </si>
  <si>
    <t>Cooperative</t>
  </si>
  <si>
    <t xml:space="preserve"> Value Gap Worksheet</t>
  </si>
  <si>
    <t>Explanation, clarification or additional information if needed:</t>
  </si>
  <si>
    <t>Yes</t>
  </si>
  <si>
    <t>No</t>
  </si>
  <si>
    <t>Community Second</t>
  </si>
  <si>
    <t>See Minnesota Housing's website for program details</t>
  </si>
  <si>
    <t xml:space="preserve">TOTALS: </t>
  </si>
  <si>
    <t xml:space="preserve"> Property Information: Property Values and Recent Sales</t>
  </si>
  <si>
    <t xml:space="preserve"> Unit Development Budget </t>
  </si>
  <si>
    <t>Proposed Unit Information</t>
  </si>
  <si>
    <t>Style of proposed unit (choose one):</t>
  </si>
  <si>
    <t>Total Finished Square Feet of proposed unit:</t>
  </si>
  <si>
    <t>Number of Bedrooms:</t>
  </si>
  <si>
    <t>Number of Bathrooms:</t>
  </si>
  <si>
    <t>Garage:</t>
  </si>
  <si>
    <t>Lot Width (in Feet):</t>
  </si>
  <si>
    <t>Lot Depth (in Feet):</t>
  </si>
  <si>
    <t>Lot Square Footage:</t>
  </si>
  <si>
    <t>Basement:</t>
  </si>
  <si>
    <t>Finished</t>
  </si>
  <si>
    <t>Unfinished</t>
  </si>
  <si>
    <t>Crawlspace</t>
  </si>
  <si>
    <t>Slab-on-grade</t>
  </si>
  <si>
    <t>Rambler (one story)</t>
  </si>
  <si>
    <t>1 1/2 story</t>
  </si>
  <si>
    <t>Modular</t>
  </si>
  <si>
    <t>2+ story</t>
  </si>
  <si>
    <t>Site-Built</t>
  </si>
  <si>
    <t>Contract-for-Deed</t>
  </si>
  <si>
    <t>Anticipated Value Gap Per Unit</t>
  </si>
  <si>
    <t xml:space="preserve">Total Development Cost Per Unit </t>
  </si>
  <si>
    <t>Applicant's Own Funds</t>
  </si>
  <si>
    <t>Lot Acreage:</t>
  </si>
  <si>
    <t>Total Hard Costs + Soft Costs (Total Development Cost (TDC))</t>
  </si>
  <si>
    <t>If yes, # of stalls:</t>
  </si>
  <si>
    <t>Structure Acquisition</t>
  </si>
  <si>
    <t>Land Acquisition</t>
  </si>
  <si>
    <t>Total Value Gap Contributions from all sources:</t>
  </si>
  <si>
    <t>Unit Construction Total</t>
  </si>
  <si>
    <t>Acquisition, Demolition and Site Work Total</t>
  </si>
  <si>
    <t>Number of stories above grade:</t>
  </si>
  <si>
    <t>For example: Impact Fund Dollars awarded for Affordability Gap would cover settlement charges and minimum required downpayment amount first, and then, if funds are left over, mortgage principal write-down only to the extent allowable per Minnesota Housing's Impact Fund Household Affordability Gap Eligibility policy.</t>
  </si>
  <si>
    <t>Panelized</t>
  </si>
  <si>
    <t>Applicant Name:</t>
  </si>
  <si>
    <t>Activity:</t>
  </si>
  <si>
    <t>Project Name:</t>
  </si>
  <si>
    <t>Unit Type:</t>
  </si>
  <si>
    <t>New Construction</t>
  </si>
  <si>
    <t>Recommended Per Unit Project Summary</t>
  </si>
  <si>
    <t>Proposed</t>
  </si>
  <si>
    <t>Recommended</t>
  </si>
  <si>
    <t xml:space="preserve">Total </t>
  </si>
  <si>
    <t>Value Gap:</t>
  </si>
  <si>
    <t>Affordability Gap:</t>
  </si>
  <si>
    <t># of Value Gap Units:</t>
  </si>
  <si>
    <t>Demo &amp; Utility Connections</t>
  </si>
  <si>
    <t>Other (e.g., site work, contingency, etc.)</t>
  </si>
  <si>
    <t>Construction/Rehabilitation Costs</t>
  </si>
  <si>
    <t>% Over/Under Historical 80th Percentile</t>
  </si>
  <si>
    <t>Committed</t>
  </si>
  <si>
    <t>Total Soft Costs (incl. developer fee)</t>
  </si>
  <si>
    <t>Pending</t>
  </si>
  <si>
    <t xml:space="preserve">TOTAL VALUE GAP SOURCES:  </t>
  </si>
  <si>
    <t>First Mortgage</t>
  </si>
  <si>
    <t>Purchase Price</t>
  </si>
  <si>
    <t>Borrower Resources</t>
  </si>
  <si>
    <t>Settlement/Closing Costs</t>
  </si>
  <si>
    <t>Seller Resources</t>
  </si>
  <si>
    <t xml:space="preserve">TOTAL PURCHASE COSTS:   </t>
  </si>
  <si>
    <t>Leverage Source</t>
  </si>
  <si>
    <t>Total Amount</t>
  </si>
  <si>
    <t>Type</t>
  </si>
  <si>
    <t>GMHF: Affordability Gap</t>
  </si>
  <si>
    <t>Minnesota Housing DPA</t>
  </si>
  <si>
    <t xml:space="preserve">TOTAL AFFORDABILITY GAP SOURCES:  </t>
  </si>
  <si>
    <t>Type of Activity</t>
  </si>
  <si>
    <t>Affordability Gap/Downpayment Assistance</t>
  </si>
  <si>
    <t>Demolition and Utility Connections</t>
  </si>
  <si>
    <t>Typical Unit</t>
  </si>
  <si>
    <t>Select to Enter</t>
  </si>
  <si>
    <t>[enter name of source]</t>
  </si>
  <si>
    <t>Borrower Resources (i.e. borrower's own funds)</t>
  </si>
  <si>
    <t>Other - provide explanation in notes</t>
  </si>
  <si>
    <t>Co-Funder: Greater Minnesota Housing Fund (GMHF)</t>
  </si>
  <si>
    <t>Minnesota Housing downpayment and closing cost assistance (not Impact Fund)</t>
  </si>
  <si>
    <r>
      <t>Total Purchase Costs</t>
    </r>
    <r>
      <rPr>
        <b/>
        <i/>
        <sz val="11"/>
        <rFont val="Calibri"/>
        <family val="2"/>
      </rPr>
      <t xml:space="preserve"> (Purchase Price + Settlement and Closing Costs)</t>
    </r>
  </si>
  <si>
    <r>
      <t xml:space="preserve">Anticipated Affordability Gap Per Unit </t>
    </r>
    <r>
      <rPr>
        <b/>
        <i/>
        <sz val="11"/>
        <rFont val="Calibri"/>
        <family val="2"/>
      </rPr>
      <t>(Total Purchase Price - First Mortgage)</t>
    </r>
  </si>
  <si>
    <r>
      <t xml:space="preserve">TOTAL </t>
    </r>
    <r>
      <rPr>
        <sz val="11"/>
        <rFont val="Calibri"/>
        <family val="2"/>
      </rPr>
      <t>Number of Proposed Units in this Workbook with Affordability Gap</t>
    </r>
  </si>
  <si>
    <r>
      <t xml:space="preserve">Leverage Sources </t>
    </r>
    <r>
      <rPr>
        <b/>
        <sz val="14"/>
        <color indexed="8"/>
        <rFont val="Calibri"/>
        <family val="2"/>
      </rPr>
      <t>Worksheet</t>
    </r>
  </si>
  <si>
    <t>Are these funds committed?</t>
  </si>
  <si>
    <t>Developer Fee (up to 10% of TDC)</t>
  </si>
  <si>
    <r>
      <t xml:space="preserve">The leveraged sources listed below </t>
    </r>
    <r>
      <rPr>
        <sz val="11"/>
        <rFont val="Calibri"/>
        <family val="2"/>
      </rPr>
      <t>must match the sources on the Leverage Sources Worksheet.</t>
    </r>
  </si>
  <si>
    <t>Funds committed</t>
  </si>
  <si>
    <t xml:space="preserve">% Over/Under Historical 80th Percentile </t>
  </si>
  <si>
    <t xml:space="preserve">TOTAL DEVELOPMENT COST (TDC):  </t>
  </si>
  <si>
    <t>Total Affordability Gap Required</t>
  </si>
  <si>
    <t>Total Admin Fee Required</t>
  </si>
  <si>
    <t xml:space="preserve">IMPACT FUNDS AFFORDABILITY GAP REQUIRED:  </t>
  </si>
  <si>
    <t>Affordability Gap Sources (per unit)</t>
  </si>
  <si>
    <t>Affordability Gap Uses (per unit)</t>
  </si>
  <si>
    <t>Typical Homebuyer Household Profile</t>
  </si>
  <si>
    <t># of Affordability Gap Units:</t>
  </si>
  <si>
    <t>Administration fee per unit</t>
  </si>
  <si>
    <r>
      <rPr>
        <b/>
        <sz val="11"/>
        <rFont val="Calibri"/>
        <family val="2"/>
        <scheme val="minor"/>
      </rPr>
      <t>TOTAL</t>
    </r>
    <r>
      <rPr>
        <sz val="11"/>
        <rFont val="Calibri"/>
        <family val="2"/>
        <scheme val="minor"/>
      </rPr>
      <t xml:space="preserve"> Number of Proposed Units in this Workbook with Affordability Gap</t>
    </r>
  </si>
  <si>
    <t>Value Gap Uses (per unit)</t>
  </si>
  <si>
    <t>Construction/Rehab Costs 
Impact Fund Historical 80th Percentile</t>
  </si>
  <si>
    <t>TDC Impact Fund Historical 80th Percentile</t>
  </si>
  <si>
    <t>Value Gap Sources (per unit)</t>
  </si>
  <si>
    <t>If requesting Administration Fee, be sure to include the total Administration Fee amount into the RFP Funding Request Chart in the General Application Workbook.</t>
  </si>
  <si>
    <r>
      <t xml:space="preserve">TOTAL </t>
    </r>
    <r>
      <rPr>
        <sz val="11"/>
        <rFont val="Calibri"/>
        <family val="2"/>
        <scheme val="minor"/>
      </rPr>
      <t>Number of Units requesting Administration Fee x Amount of Administration Fee =</t>
    </r>
    <r>
      <rPr>
        <b/>
        <sz val="11"/>
        <rFont val="Calibri"/>
        <family val="2"/>
        <scheme val="minor"/>
      </rPr>
      <t xml:space="preserve"> Total Impact Fund Administration Fee for units in this Workbook</t>
    </r>
  </si>
  <si>
    <t>Prevailing Wage</t>
  </si>
  <si>
    <t>Are these units scattered site?</t>
  </si>
  <si>
    <t>Affordability Gap Worksheet</t>
  </si>
  <si>
    <t>Review eligibility criteria under RFP -- Co-Funder and Partner Information</t>
  </si>
  <si>
    <t>RS means Average TDC (New Construction Only)</t>
  </si>
  <si>
    <t>% Over/Under RS Means Average TDC</t>
  </si>
  <si>
    <t>RS Means Average Hard Costs (New Construction only)</t>
  </si>
  <si>
    <t>% Over/Under RS Means Average Hard Costs</t>
  </si>
  <si>
    <t>Anticipated After Improved Appraised Value (i.e., Fair Market Sales Price)</t>
  </si>
  <si>
    <r>
      <t>For example: explanation for high costs - environmental clean up, larger homes, etc</t>
    </r>
    <r>
      <rPr>
        <b/>
        <i/>
        <sz val="11"/>
        <rFont val="Calibri"/>
        <family val="2"/>
        <scheme val="minor"/>
      </rPr>
      <t>.</t>
    </r>
    <r>
      <rPr>
        <i/>
        <sz val="11"/>
        <rFont val="Calibri"/>
        <family val="2"/>
        <scheme val="minor"/>
      </rPr>
      <t>)</t>
    </r>
  </si>
  <si>
    <t>Impact Fund: Affordability Gap (Grant or Loans)</t>
  </si>
  <si>
    <t>Impact Fund Total Affordability Gap Historical 80th Percentile</t>
  </si>
  <si>
    <t>Total Value Gap Leverage from non-Impact Fund Sources</t>
  </si>
  <si>
    <t>Total Affordability Gap Leverage from non-Impact Fund Sources</t>
  </si>
  <si>
    <t xml:space="preserve">Impact Fund: Value Gap </t>
  </si>
  <si>
    <t>Total Leverage Sources</t>
  </si>
  <si>
    <t>Affordability Gap (per unit)</t>
  </si>
  <si>
    <t>Tri-level/multi-level split</t>
  </si>
  <si>
    <t>Bi-level/split entry</t>
  </si>
  <si>
    <t>Prospective/not yet solicited</t>
  </si>
  <si>
    <t>Total Amount 
(specific to the project seeking Impact Funds)</t>
  </si>
  <si>
    <t>Notes 
(include explanations, dates of possible commitment, how much will go toward this project, or other relevant notes)</t>
  </si>
  <si>
    <t xml:space="preserve">Name of Organization Providing Leverage </t>
  </si>
  <si>
    <r>
      <t>Modular</t>
    </r>
    <r>
      <rPr>
        <b/>
        <sz val="11"/>
        <rFont val="Calibri"/>
        <family val="2"/>
      </rPr>
      <t>,</t>
    </r>
    <r>
      <rPr>
        <sz val="11"/>
        <rFont val="Calibri"/>
        <family val="2"/>
      </rPr>
      <t xml:space="preserve"> Panelized, or Site-Built? (choose one):</t>
    </r>
  </si>
  <si>
    <t>Do the costs below include prevailing wage?</t>
  </si>
  <si>
    <t>Land Acquisition (actual cost)</t>
  </si>
  <si>
    <t>Multi-unit (2-4 unit)</t>
  </si>
  <si>
    <t>Yes, attached</t>
  </si>
  <si>
    <t>Yes, detached</t>
  </si>
  <si>
    <r>
      <t xml:space="preserve">Value Gap Sources </t>
    </r>
    <r>
      <rPr>
        <b/>
        <strike/>
        <sz val="11"/>
        <rFont val="Calibri"/>
        <family val="2"/>
        <scheme val="minor"/>
      </rPr>
      <t>-</t>
    </r>
    <r>
      <rPr>
        <sz val="11"/>
        <rFont val="Calibri"/>
        <family val="2"/>
      </rPr>
      <t xml:space="preserve"> Per Unit</t>
    </r>
  </si>
  <si>
    <r>
      <t xml:space="preserve">Estimate Affordability Gap Uses </t>
    </r>
    <r>
      <rPr>
        <sz val="11"/>
        <rFont val="Calibri"/>
        <family val="2"/>
        <scheme val="minor"/>
      </rPr>
      <t>- Per Unit</t>
    </r>
  </si>
  <si>
    <r>
      <t xml:space="preserve">Affordability Gap Sources - </t>
    </r>
    <r>
      <rPr>
        <sz val="11"/>
        <rFont val="Calibri"/>
        <family val="2"/>
      </rPr>
      <t>Per Unit</t>
    </r>
  </si>
  <si>
    <r>
      <t>Include all potential sources of affordability gap per unit, including the Impact Fund request. This section should be consistent with your answers to the "Affordability Gap Funding" questions in the Activity Application.</t>
    </r>
    <r>
      <rPr>
        <b/>
        <sz val="11"/>
        <rFont val="Calibri"/>
        <family val="2"/>
        <scheme val="minor"/>
      </rPr>
      <t xml:space="preserve"> </t>
    </r>
    <r>
      <rPr>
        <sz val="11"/>
        <rFont val="Calibri"/>
        <family val="2"/>
        <scheme val="minor"/>
      </rPr>
      <t xml:space="preserve">Leverage sources below </t>
    </r>
    <r>
      <rPr>
        <sz val="11"/>
        <rFont val="Calibri"/>
        <family val="2"/>
      </rPr>
      <t>must match the sources on the Leverage Sources Worksheet.</t>
    </r>
  </si>
  <si>
    <r>
      <t xml:space="preserve">Typical </t>
    </r>
    <r>
      <rPr>
        <b/>
        <sz val="11"/>
        <rFont val="Calibri"/>
        <family val="2"/>
      </rPr>
      <t>Impact Fund Affordability Gap (Grant or Loan) Dollars per unit</t>
    </r>
  </si>
  <si>
    <r>
      <t xml:space="preserve">TOTAL </t>
    </r>
    <r>
      <rPr>
        <sz val="11"/>
        <rFont val="Calibri"/>
        <family val="2"/>
      </rPr>
      <t xml:space="preserve">Number of Units  with Affordability Gap x Impact Fund Affordability Gap Dollars per unit = </t>
    </r>
    <r>
      <rPr>
        <b/>
        <sz val="11"/>
        <rFont val="Calibri"/>
        <family val="2"/>
      </rPr>
      <t xml:space="preserve">Total Impact Fund Affordability Gap Funds </t>
    </r>
    <r>
      <rPr>
        <sz val="11"/>
        <rFont val="Calibri"/>
        <family val="2"/>
      </rPr>
      <t>requested for units in this set</t>
    </r>
  </si>
  <si>
    <r>
      <t xml:space="preserve">Administration Fee for Affordability Gap Funding Only </t>
    </r>
    <r>
      <rPr>
        <sz val="11"/>
        <rFont val="Calibri"/>
        <family val="2"/>
        <scheme val="minor"/>
      </rPr>
      <t>- per unit</t>
    </r>
  </si>
  <si>
    <t>Include additional explanation, clarification or information, including any deviation from auto-calculated fields or industry averages:</t>
  </si>
  <si>
    <t>Developer Fee</t>
  </si>
  <si>
    <t>Proposed Activity</t>
  </si>
  <si>
    <t>Type of Funds</t>
  </si>
  <si>
    <r>
      <t xml:space="preserve">Minnesota Housing - </t>
    </r>
    <r>
      <rPr>
        <b/>
        <sz val="11"/>
        <rFont val="Calibri"/>
        <family val="2"/>
      </rPr>
      <t xml:space="preserve">Impact Fund  </t>
    </r>
  </si>
  <si>
    <t>Interim Loan</t>
  </si>
  <si>
    <t xml:space="preserve">Deferred Loan  </t>
  </si>
  <si>
    <r>
      <t>Greater Minnesota Housing Fund (GMHF)</t>
    </r>
    <r>
      <rPr>
        <sz val="11"/>
        <rFont val="Calibri"/>
        <family val="2"/>
      </rPr>
      <t xml:space="preserve"> 
(Review eligibility criteria and funding limits on Minnesota Housing's Impact Fund webpage under RFP Co-Funder and Partner Information)</t>
    </r>
  </si>
  <si>
    <t>Value Gap grant</t>
  </si>
  <si>
    <r>
      <t xml:space="preserve">TOTAL </t>
    </r>
    <r>
      <rPr>
        <sz val="11"/>
        <rFont val="Calibri"/>
        <family val="2"/>
      </rPr>
      <t xml:space="preserve">Number of Units with Value Gap x Impact Fund Value Gap Dollars per unit = </t>
    </r>
    <r>
      <rPr>
        <b/>
        <sz val="11"/>
        <rFont val="Calibri"/>
        <family val="2"/>
      </rPr>
      <t xml:space="preserve">Total Impact Fund Value Gap Funds </t>
    </r>
    <r>
      <rPr>
        <sz val="11"/>
        <rFont val="Calibri"/>
        <family val="2"/>
      </rPr>
      <t>for units in set 2</t>
    </r>
  </si>
  <si>
    <t>Affordability Gap grant</t>
  </si>
  <si>
    <t>Grant funds may be issued from a variety of sources.</t>
  </si>
  <si>
    <t>Total GMHF Request</t>
  </si>
  <si>
    <t>Admin Fee grant</t>
  </si>
  <si>
    <t xml:space="preserve">Total Dollar 
Amount Requested </t>
  </si>
  <si>
    <t>Total Minnesota Housing Request</t>
  </si>
  <si>
    <t>Will properties be placed in a community land trust?</t>
  </si>
  <si>
    <t>Impact Fund: Land Acquisition (HIB)</t>
  </si>
  <si>
    <t>Impact Fund: Value Gap (Grant or HIB)</t>
  </si>
  <si>
    <t>Be sure to enter an amount here if requesting an Interim Loan</t>
  </si>
  <si>
    <t>Total # of units to be completed with Value Gap dollars</t>
  </si>
  <si>
    <t>Total # of units to be completed with Affordability Gap dollars</t>
  </si>
  <si>
    <t xml:space="preserve">Total # of units to be completed with GMHF dollars  </t>
  </si>
  <si>
    <t>Complete additional Housing Activity sets for units or types of units where certain leverage is available only for those units, or where there are other substantial differences in costs, subsidies or design.</t>
  </si>
  <si>
    <r>
      <rPr>
        <b/>
        <sz val="11"/>
        <rFont val="Calibri"/>
        <family val="2"/>
      </rPr>
      <t xml:space="preserve">Instructions: </t>
    </r>
    <r>
      <rPr>
        <sz val="11"/>
        <rFont val="Calibri"/>
        <family val="2"/>
      </rPr>
      <t>Provide an anticipated Value Gap calculation for units included in this set. Leverage sources must match those listed in the Leverage Sources Worksheet. Green fields require data entry. Gray fields will</t>
    </r>
    <r>
      <rPr>
        <b/>
        <sz val="11"/>
        <rFont val="Calibri"/>
        <family val="2"/>
      </rPr>
      <t xml:space="preserve"> </t>
    </r>
    <r>
      <rPr>
        <sz val="11"/>
        <rFont val="Calibri"/>
        <family val="2"/>
      </rPr>
      <t>automatically calculate. Complete additional sets for units with substantially different gap amounts or leverage</t>
    </r>
    <r>
      <rPr>
        <b/>
        <sz val="11"/>
        <rFont val="Calibri"/>
        <family val="2"/>
      </rPr>
      <t xml:space="preserve"> </t>
    </r>
    <r>
      <rPr>
        <sz val="11"/>
        <rFont val="Calibri"/>
        <family val="2"/>
      </rPr>
      <t>sources.</t>
    </r>
  </si>
  <si>
    <t>Land Acquisition, Demolition, and Utility Connections (CLTs only)</t>
  </si>
  <si>
    <t>Downpayment Assistance/Affordability Gap</t>
  </si>
  <si>
    <r>
      <t xml:space="preserve">Typical </t>
    </r>
    <r>
      <rPr>
        <b/>
        <sz val="11"/>
        <rFont val="Calibri"/>
        <family val="2"/>
      </rPr>
      <t>Impact Fund Value Gap Dollars per unit</t>
    </r>
    <r>
      <rPr>
        <b/>
        <strike/>
        <sz val="11"/>
        <rFont val="Calibri"/>
        <family val="2"/>
        <scheme val="minor"/>
      </rPr>
      <t xml:space="preserve"> </t>
    </r>
  </si>
  <si>
    <t xml:space="preserve">General Construction (include fees, environmental remediation, garage, water, sewer, driveways, landscaping, contingency, etc.) </t>
  </si>
  <si>
    <t>Land Acquisition, Demolition, and Utility Connections</t>
  </si>
  <si>
    <t>Homebuyer AMI</t>
  </si>
  <si>
    <t>Brief description of the type of units listed in this worksheet, for example 1-1/2 story single family homes, 5-unit townhomes, specific community being served, etc.</t>
  </si>
  <si>
    <t xml:space="preserve">Impact Fund Value Gap Historical 80th Percentile </t>
  </si>
  <si>
    <t>Hard Costs: Acquisition, Demolition and Site Work</t>
  </si>
  <si>
    <t>Hard Costs: Unit Construction</t>
  </si>
  <si>
    <t>Other (include site work, contingency, etc. Provide an explanation of costs below)</t>
  </si>
  <si>
    <t>Soft Costs (include fees - legal, realtor, professional fees, contingency)</t>
  </si>
  <si>
    <r>
      <t xml:space="preserve">Instructions: </t>
    </r>
    <r>
      <rPr>
        <sz val="11"/>
        <rFont val="Calibri"/>
        <family val="2"/>
      </rPr>
      <t>Complete the chart below listing leverage sources for the units included in this worksheet set. 
* Do not include the entire dollar amount of a source if only a portion will be available for the units included in this set. 
* Only include the portion of the leverage that is specific to the project seeking Impact Funds.
* Do not include Minnesota Housing Impact Fund Dollars or Greater Minnesota Housing Fund resources in this worksheet.
* Do not include temporary financial support from the Applicant's and Seller's own resources or borrowers' market-rate financing (e.g., first mortgage loans). 
Note:  Committed financial leverage is</t>
    </r>
    <r>
      <rPr>
        <b/>
        <sz val="11"/>
        <rFont val="Calibri"/>
        <family val="2"/>
      </rPr>
      <t xml:space="preserve"> </t>
    </r>
    <r>
      <rPr>
        <sz val="11"/>
        <rFont val="Calibri"/>
        <family val="2"/>
      </rPr>
      <t>the dollar amount of funds dedicated specifically to the proposed project and must be supported by documentation.</t>
    </r>
  </si>
  <si>
    <r>
      <rPr>
        <b/>
        <sz val="11"/>
        <rFont val="Calibri"/>
        <family val="2"/>
      </rPr>
      <t xml:space="preserve">Instructions: </t>
    </r>
    <r>
      <rPr>
        <sz val="11"/>
        <rFont val="Calibri"/>
        <family val="2"/>
      </rPr>
      <t>Calculate Affordability Gap for the typical buyer of the typical home you propose to serve. Do not underestimate homebuyers' financial capacity to maximize your Impact Fund Affordability Gap request. Actual need may not be the same as the proposed amounts listed. We will prioritize affordability gap for households up to 80% AMI.
If requesting an Administration Fee, complete the Administration Fee section. 
Affordability Gap is only for the following: minimum downpayment required by homebuyer's first mortgage, homebuyer's settlement charges, and long-term affordability gap.</t>
    </r>
  </si>
  <si>
    <t>GRAND TOTAL New Construction request from all funders</t>
  </si>
  <si>
    <t xml:space="preserve"> IMPACT FUND VALUE GAP REQUIRED: </t>
  </si>
  <si>
    <r>
      <rPr>
        <b/>
        <i/>
        <sz val="10"/>
        <color theme="1"/>
        <rFont val="Calibri"/>
        <family val="2"/>
        <scheme val="minor"/>
      </rPr>
      <t>Reviewer notes:</t>
    </r>
    <r>
      <rPr>
        <i/>
        <sz val="10"/>
        <color theme="1"/>
        <rFont val="Calibri"/>
        <family val="2"/>
        <scheme val="minor"/>
      </rPr>
      <t xml:space="preserve">
Explain any differences between the figures on these tables and those in the application for funds. If costs and subsidies are higher than historical costs, explain (i.e. visitability, prevailing wage):</t>
    </r>
  </si>
  <si>
    <t xml:space="preserve"> Direct Costs for School Projects</t>
  </si>
  <si>
    <t>Direct Costs: Building materials, tools and equipment, subcontractors, etc.</t>
  </si>
  <si>
    <t>Building Materials</t>
  </si>
  <si>
    <t>Construction Tools</t>
  </si>
  <si>
    <t>Direct Costs Total</t>
  </si>
  <si>
    <t>Subcontractors and professional labor</t>
  </si>
  <si>
    <t>Subcontractors and Professional Labor</t>
  </si>
  <si>
    <t>Estimated Cost</t>
  </si>
  <si>
    <t>Direct Construction Costs grant (schools only)</t>
  </si>
  <si>
    <r>
      <rPr>
        <b/>
        <i/>
        <sz val="10"/>
        <color theme="1"/>
        <rFont val="Calibri"/>
        <family val="2"/>
        <scheme val="minor"/>
      </rPr>
      <t>Reviewer notes:</t>
    </r>
    <r>
      <rPr>
        <i/>
        <sz val="10"/>
        <color theme="1"/>
        <rFont val="Calibri"/>
        <family val="2"/>
        <scheme val="minor"/>
      </rPr>
      <t xml:space="preserve">
Explain any differences between the figures on these tables and those in the application for funds.</t>
    </r>
  </si>
  <si>
    <r>
      <rPr>
        <b/>
        <sz val="11"/>
        <rFont val="Calibri"/>
        <family val="2"/>
      </rPr>
      <t>Instructions</t>
    </r>
    <r>
      <rPr>
        <sz val="11"/>
        <rFont val="Calibri"/>
        <family val="2"/>
      </rPr>
      <t xml:space="preserve">: Only complete this worksheet to request funds for direct construction costs. Costs will be reviewed for reasonableness and feasibility. </t>
    </r>
  </si>
  <si>
    <r>
      <rPr>
        <b/>
        <sz val="11"/>
        <rFont val="Calibri"/>
        <family val="2"/>
      </rPr>
      <t>Instructions</t>
    </r>
    <r>
      <rPr>
        <sz val="11"/>
        <rFont val="Calibri"/>
        <family val="2"/>
      </rPr>
      <t xml:space="preserve">: Only complete this worksheet to request funds for value gap. Costs will be reviewed for reasonableness and feasibility. </t>
    </r>
    <r>
      <rPr>
        <sz val="11"/>
        <color rgb="FFFF0000"/>
        <rFont val="Calibri"/>
        <family val="2"/>
      </rPr>
      <t xml:space="preserve">
</t>
    </r>
    <r>
      <rPr>
        <sz val="11"/>
        <rFont val="Calibri"/>
        <family val="2"/>
      </rPr>
      <t xml:space="preserve">
</t>
    </r>
    <r>
      <rPr>
        <b/>
        <sz val="11"/>
        <rFont val="Calibri"/>
        <family val="2"/>
      </rPr>
      <t xml:space="preserve">Include costs to meet Green Communities Criteria, visitability requirements, and prevailing wage (if applicable). </t>
    </r>
  </si>
  <si>
    <t xml:space="preserve">TOTAL DIRECT CONSTRUCTION COSTS:   </t>
  </si>
  <si>
    <t>Direct Construction Costs (per unit)</t>
  </si>
  <si>
    <r>
      <rPr>
        <b/>
        <sz val="11"/>
        <rFont val="Calibri"/>
        <family val="2"/>
      </rPr>
      <t>Instructions:</t>
    </r>
    <r>
      <rPr>
        <sz val="11"/>
        <rFont val="Calibri"/>
        <family val="2"/>
      </rPr>
      <t xml:space="preserve"> Only complete this workbook if you are requesting funds for Direct Construction Costs. If you are requesting only value gap and/or affordability gap funds, complete the New Construction Activity Application and Workbook or Stand-Alone Affordability Gap Application and Workbook. 
Complete the green fields in each appliable tab. Grey fields will calculate automatically based on your input in related fields. 
</t>
    </r>
    <r>
      <rPr>
        <b/>
        <sz val="11"/>
        <rFont val="Calibri"/>
        <family val="2"/>
      </rPr>
      <t>How to complete the tabs:</t>
    </r>
    <r>
      <rPr>
        <sz val="11"/>
        <rFont val="Calibri"/>
        <family val="2"/>
      </rPr>
      <t xml:space="preserve">
     o Complete the green set of tabs to request Direct Construction Costs grants (school districts, eligible cooperative units and charter schools only)
     o Complete the purple set of tabs to request value gap and/or affordability gap grants
</t>
    </r>
    <r>
      <rPr>
        <sz val="11"/>
        <color rgb="FFFF0000"/>
        <rFont val="Calibri"/>
        <family val="2"/>
      </rPr>
      <t xml:space="preserve">
</t>
    </r>
    <r>
      <rPr>
        <sz val="11"/>
        <rFont val="Calibri"/>
        <family val="2"/>
      </rPr>
      <t>NOTE: Consider how many units you will be able to complete in a three year period. This will be considered when reviewing funding requests.</t>
    </r>
  </si>
  <si>
    <t>Total # of units to be completed with Direct Construction Cost dollars</t>
  </si>
  <si>
    <t>Sources and Uses - Direct Construction Costs - Schools</t>
  </si>
  <si>
    <r>
      <rPr>
        <b/>
        <sz val="22"/>
        <rFont val="Calibri"/>
        <family val="2"/>
        <scheme val="minor"/>
      </rPr>
      <t xml:space="preserve">FUNDING REQUEST SUMMARY </t>
    </r>
    <r>
      <rPr>
        <b/>
        <sz val="14"/>
        <rFont val="Calibri"/>
        <family val="2"/>
        <scheme val="minor"/>
      </rPr>
      <t xml:space="preserve">
Schools Workbook
Direct Construction Costs, Value Gap and Affordability Gap</t>
    </r>
  </si>
  <si>
    <r>
      <t xml:space="preserve">TOTAL </t>
    </r>
    <r>
      <rPr>
        <sz val="11"/>
        <rFont val="Calibri"/>
        <family val="2"/>
      </rPr>
      <t>Number of Proposed Units with Impact Fund Value Gap</t>
    </r>
  </si>
  <si>
    <r>
      <t xml:space="preserve">TOTAL </t>
    </r>
    <r>
      <rPr>
        <sz val="11"/>
        <color theme="1"/>
        <rFont val="Calibri"/>
        <family val="2"/>
        <scheme val="minor"/>
      </rPr>
      <t>Number of Proposed Units with Impact Fund Direct Construction Cost dollars</t>
    </r>
  </si>
  <si>
    <t>Direct Construction Costs - Schools</t>
  </si>
  <si>
    <t>Direct Construction Costs</t>
  </si>
  <si>
    <t>Number of Units</t>
  </si>
  <si>
    <t>New Construction - Schools</t>
  </si>
  <si>
    <t>Sources and Uses - New Construction -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</si>
</sst>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Red]#,##0"/>
  </numFmts>
  <fonts count="53" x14ac:knownFonts="1">
    <font>
      <sz val="11"/>
      <color theme="1"/>
      <name val="Calibri"/>
      <family val="2"/>
      <scheme val="minor"/>
    </font>
    <font>
      <b/>
      <sz val="14"/>
      <color indexed="8"/>
      <name val="Calibri"/>
      <family val="2"/>
    </font>
    <font>
      <sz val="11"/>
      <name val="Calibri"/>
      <family val="2"/>
    </font>
    <font>
      <b/>
      <sz val="11"/>
      <name val="Calibri"/>
      <family val="2"/>
    </font>
    <font>
      <sz val="10"/>
      <name val="Verdana"/>
      <family val="2"/>
    </font>
    <font>
      <sz val="10"/>
      <name val="Calibri"/>
      <family val="2"/>
    </font>
    <font>
      <i/>
      <sz val="9"/>
      <name val="Calibri"/>
      <family val="2"/>
    </font>
    <font>
      <sz val="11"/>
      <color theme="1"/>
      <name val="Calibri"/>
      <family val="2"/>
      <scheme val="minor"/>
    </font>
    <font>
      <u/>
      <sz val="11"/>
      <color theme="10"/>
      <name val="Calibri"/>
      <family val="2"/>
    </font>
    <font>
      <b/>
      <sz val="11"/>
      <color theme="1"/>
      <name val="Calibri"/>
      <family val="2"/>
      <scheme val="minor"/>
    </font>
    <font>
      <sz val="11"/>
      <name val="Calibri"/>
      <family val="2"/>
      <scheme val="minor"/>
    </font>
    <font>
      <sz val="11"/>
      <color theme="1"/>
      <name val="Verdana"/>
      <family val="2"/>
    </font>
    <font>
      <sz val="10"/>
      <color theme="1"/>
      <name val="Calibri"/>
      <family val="2"/>
      <scheme val="minor"/>
    </font>
    <font>
      <sz val="8"/>
      <color theme="1"/>
      <name val="Verdana"/>
      <family val="2"/>
    </font>
    <font>
      <b/>
      <sz val="10"/>
      <color theme="1"/>
      <name val="Calibri"/>
      <family val="2"/>
      <scheme val="minor"/>
    </font>
    <font>
      <sz val="10"/>
      <name val="Calibri"/>
      <family val="2"/>
      <scheme val="minor"/>
    </font>
    <font>
      <sz val="14"/>
      <color theme="1"/>
      <name val="Calibri"/>
      <family val="2"/>
      <scheme val="minor"/>
    </font>
    <font>
      <sz val="9"/>
      <color theme="1"/>
      <name val="Verdana"/>
      <family val="2"/>
    </font>
    <font>
      <b/>
      <i/>
      <u/>
      <sz val="11"/>
      <color theme="1"/>
      <name val="Calibri"/>
      <family val="2"/>
      <scheme val="minor"/>
    </font>
    <font>
      <b/>
      <i/>
      <sz val="11"/>
      <color theme="1"/>
      <name val="Calibri"/>
      <family val="2"/>
      <scheme val="minor"/>
    </font>
    <font>
      <sz val="11"/>
      <color rgb="FFFF0000"/>
      <name val="Verdana"/>
      <family val="2"/>
    </font>
    <font>
      <sz val="10"/>
      <color theme="1"/>
      <name val="Verdana"/>
      <family val="2"/>
    </font>
    <font>
      <b/>
      <sz val="11"/>
      <name val="Calibri"/>
      <family val="2"/>
      <scheme val="minor"/>
    </font>
    <font>
      <sz val="10"/>
      <color rgb="FFFF0000"/>
      <name val="Calibri"/>
      <family val="2"/>
      <scheme val="minor"/>
    </font>
    <font>
      <sz val="12"/>
      <color theme="1"/>
      <name val="Calibri"/>
      <family val="2"/>
      <scheme val="minor"/>
    </font>
    <font>
      <b/>
      <sz val="14"/>
      <name val="Calibri"/>
      <family val="2"/>
      <scheme val="minor"/>
    </font>
    <font>
      <b/>
      <sz val="11"/>
      <color theme="1"/>
      <name val="Calibri"/>
      <family val="2"/>
    </font>
    <font>
      <i/>
      <sz val="10"/>
      <color theme="1"/>
      <name val="Calibri"/>
      <family val="2"/>
      <scheme val="minor"/>
    </font>
    <font>
      <b/>
      <sz val="14"/>
      <color rgb="FF000000"/>
      <name val="Calibri"/>
      <family val="2"/>
      <scheme val="minor"/>
    </font>
    <font>
      <b/>
      <sz val="14"/>
      <color theme="1"/>
      <name val="Calibri"/>
      <family val="2"/>
      <scheme val="minor"/>
    </font>
    <font>
      <i/>
      <sz val="11"/>
      <name val="Calibri"/>
      <family val="2"/>
      <scheme val="minor"/>
    </font>
    <font>
      <b/>
      <sz val="12"/>
      <name val="Calibri"/>
      <family val="2"/>
      <scheme val="minor"/>
    </font>
    <font>
      <b/>
      <sz val="10"/>
      <color rgb="FFFF0000"/>
      <name val="Calibri"/>
      <family val="2"/>
      <scheme val="minor"/>
    </font>
    <font>
      <b/>
      <sz val="10"/>
      <name val="Calibri"/>
      <family val="2"/>
      <scheme val="minor"/>
    </font>
    <font>
      <b/>
      <sz val="10"/>
      <color theme="1"/>
      <name val="Calibri"/>
      <family val="2"/>
    </font>
    <font>
      <sz val="10"/>
      <color theme="1"/>
      <name val="Calibri"/>
      <family val="2"/>
    </font>
    <font>
      <sz val="10"/>
      <color rgb="FFFF0000"/>
      <name val="Calibri"/>
      <family val="2"/>
    </font>
    <font>
      <i/>
      <sz val="10"/>
      <name val="Calibri"/>
      <family val="2"/>
    </font>
    <font>
      <b/>
      <sz val="10"/>
      <name val="Calibri"/>
      <family val="2"/>
    </font>
    <font>
      <i/>
      <sz val="11"/>
      <name val="Calibri"/>
      <family val="2"/>
    </font>
    <font>
      <i/>
      <sz val="10"/>
      <color rgb="FFFF0000"/>
      <name val="Calibri"/>
      <family val="2"/>
    </font>
    <font>
      <b/>
      <i/>
      <sz val="11"/>
      <name val="Calibri"/>
      <family val="2"/>
    </font>
    <font>
      <b/>
      <sz val="10"/>
      <color rgb="FFFF0000"/>
      <name val="Calibri"/>
      <family val="2"/>
    </font>
    <font>
      <sz val="11"/>
      <color rgb="FF0070C0"/>
      <name val="Calibri"/>
      <family val="2"/>
      <scheme val="minor"/>
    </font>
    <font>
      <i/>
      <sz val="10"/>
      <name val="Calibri"/>
      <family val="2"/>
      <scheme val="minor"/>
    </font>
    <font>
      <sz val="11"/>
      <name val="Verdana"/>
      <family val="2"/>
    </font>
    <font>
      <b/>
      <strike/>
      <sz val="11"/>
      <name val="Calibri"/>
      <family val="2"/>
      <scheme val="minor"/>
    </font>
    <font>
      <b/>
      <i/>
      <sz val="11"/>
      <name val="Calibri"/>
      <family val="2"/>
      <scheme val="minor"/>
    </font>
    <font>
      <sz val="11"/>
      <color rgb="FFFF0000"/>
      <name val="Calibri"/>
      <family val="2"/>
    </font>
    <font>
      <sz val="12"/>
      <name val="Calibri"/>
      <family val="2"/>
      <scheme val="minor"/>
    </font>
    <font>
      <b/>
      <sz val="22"/>
      <name val="Calibri"/>
      <family val="2"/>
      <scheme val="minor"/>
    </font>
    <font>
      <b/>
      <i/>
      <sz val="10"/>
      <color theme="1"/>
      <name val="Calibri"/>
      <family val="2"/>
      <scheme val="minor"/>
    </font>
    <font>
      <i/>
      <sz val="11"/>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theme="0"/>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2"/>
        <bgColor indexed="64"/>
      </patternFill>
    </fill>
    <fill>
      <patternFill patternType="solid">
        <fgColor theme="0" tint="-0.249977111117893"/>
        <bgColor indexed="64"/>
      </patternFill>
    </fill>
    <fill>
      <patternFill patternType="solid">
        <fgColor theme="0"/>
        <bgColor indexed="64"/>
      </patternFill>
    </fill>
  </fills>
  <borders count="77">
    <border>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applyNumberFormat="0" applyFill="0" applyBorder="0" applyAlignment="0" applyProtection="0">
      <alignment vertical="top"/>
      <protection locked="0"/>
    </xf>
    <xf numFmtId="9" fontId="7" fillId="0" borderId="0" applyFont="0" applyFill="0" applyBorder="0" applyAlignment="0" applyProtection="0"/>
  </cellStyleXfs>
  <cellXfs count="626">
    <xf numFmtId="0" fontId="0" fillId="0" borderId="0" xfId="0"/>
    <xf numFmtId="44" fontId="10" fillId="0" borderId="1" xfId="2" applyFont="1" applyFill="1" applyBorder="1" applyAlignment="1" applyProtection="1">
      <alignment vertical="center"/>
    </xf>
    <xf numFmtId="0" fontId="11" fillId="0" borderId="0" xfId="0" applyFont="1" applyFill="1" applyProtection="1"/>
    <xf numFmtId="0" fontId="13" fillId="0" borderId="0" xfId="0" applyFont="1" applyFill="1" applyProtection="1"/>
    <xf numFmtId="0" fontId="12" fillId="0" borderId="0" xfId="0" applyFont="1" applyFill="1" applyProtection="1"/>
    <xf numFmtId="0" fontId="11" fillId="0" borderId="0" xfId="0" applyFont="1" applyFill="1" applyBorder="1" applyProtection="1"/>
    <xf numFmtId="0" fontId="13" fillId="0" borderId="0" xfId="0" applyFont="1" applyFill="1" applyBorder="1" applyAlignment="1" applyProtection="1">
      <alignment vertical="center" wrapText="1"/>
    </xf>
    <xf numFmtId="0" fontId="16" fillId="0" borderId="0" xfId="0" applyFont="1" applyFill="1" applyProtection="1"/>
    <xf numFmtId="0" fontId="0" fillId="0" borderId="9"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1" xfId="0" applyFont="1" applyFill="1" applyBorder="1" applyAlignment="1" applyProtection="1">
      <alignment vertical="center"/>
    </xf>
    <xf numFmtId="0" fontId="0" fillId="0" borderId="0" xfId="0" applyFont="1" applyProtection="1"/>
    <xf numFmtId="0" fontId="0" fillId="0" borderId="0" xfId="0" applyFill="1" applyBorder="1" applyAlignment="1" applyProtection="1">
      <alignment vertical="center"/>
    </xf>
    <xf numFmtId="0" fontId="0" fillId="0" borderId="0" xfId="0" applyProtection="1"/>
    <xf numFmtId="0" fontId="17" fillId="0" borderId="0" xfId="0" applyFont="1" applyFill="1" applyProtection="1"/>
    <xf numFmtId="0" fontId="0" fillId="0" borderId="0" xfId="0" applyFont="1" applyFill="1" applyBorder="1" applyAlignment="1" applyProtection="1">
      <alignment horizontal="center" vertical="center"/>
    </xf>
    <xf numFmtId="0" fontId="7" fillId="0" borderId="1" xfId="1" applyNumberFormat="1" applyFont="1" applyFill="1" applyBorder="1" applyAlignment="1" applyProtection="1">
      <alignment vertical="center"/>
    </xf>
    <xf numFmtId="0" fontId="17" fillId="0" borderId="0" xfId="0" applyFont="1" applyBorder="1" applyProtection="1"/>
    <xf numFmtId="0" fontId="0" fillId="0" borderId="9" xfId="0" applyFill="1" applyBorder="1" applyAlignment="1" applyProtection="1">
      <alignment horizontal="right" vertical="center"/>
    </xf>
    <xf numFmtId="0" fontId="0" fillId="0" borderId="0" xfId="0" applyFill="1" applyBorder="1" applyAlignment="1" applyProtection="1">
      <alignment horizontal="center" vertical="center"/>
    </xf>
    <xf numFmtId="0" fontId="18" fillId="0" borderId="9" xfId="0" applyFont="1" applyFill="1" applyBorder="1" applyAlignment="1" applyProtection="1">
      <alignment vertical="center"/>
    </xf>
    <xf numFmtId="0" fontId="0" fillId="2" borderId="4" xfId="0" applyFont="1" applyFill="1" applyBorder="1" applyAlignment="1" applyProtection="1">
      <alignment horizontal="center" vertical="center"/>
    </xf>
    <xf numFmtId="0" fontId="18" fillId="0" borderId="0" xfId="0" applyFont="1" applyFill="1" applyBorder="1" applyAlignment="1" applyProtection="1">
      <alignment vertical="center"/>
    </xf>
    <xf numFmtId="0" fontId="18" fillId="0" borderId="1" xfId="0" applyFont="1" applyFill="1" applyBorder="1" applyAlignment="1" applyProtection="1">
      <alignment vertical="center"/>
    </xf>
    <xf numFmtId="0" fontId="19" fillId="0" borderId="0" xfId="0" applyFont="1" applyFill="1" applyBorder="1" applyAlignment="1" applyProtection="1">
      <alignment horizontal="left" vertical="center" indent="5"/>
    </xf>
    <xf numFmtId="9" fontId="17" fillId="0" borderId="0" xfId="0" applyNumberFormat="1" applyFont="1" applyFill="1" applyProtection="1"/>
    <xf numFmtId="44" fontId="7" fillId="0" borderId="1" xfId="2" applyFont="1" applyFill="1" applyBorder="1" applyAlignment="1" applyProtection="1">
      <alignment horizontal="center" vertical="center"/>
    </xf>
    <xf numFmtId="0" fontId="0" fillId="0" borderId="0" xfId="0" applyFont="1" applyFill="1" applyBorder="1" applyAlignment="1" applyProtection="1">
      <alignment horizontal="left" vertical="top"/>
    </xf>
    <xf numFmtId="0" fontId="9" fillId="0" borderId="0" xfId="0" applyFont="1" applyFill="1" applyBorder="1" applyAlignment="1" applyProtection="1">
      <alignment vertical="center"/>
    </xf>
    <xf numFmtId="0" fontId="0" fillId="0" borderId="0" xfId="0" applyFont="1" applyFill="1" applyBorder="1" applyProtection="1"/>
    <xf numFmtId="0" fontId="4" fillId="0" borderId="0" xfId="0" applyFont="1" applyFill="1" applyBorder="1" applyAlignment="1" applyProtection="1">
      <alignment vertical="center"/>
    </xf>
    <xf numFmtId="0" fontId="21" fillId="0" borderId="9" xfId="0" applyFont="1" applyFill="1" applyBorder="1" applyAlignment="1" applyProtection="1">
      <alignment vertical="center"/>
    </xf>
    <xf numFmtId="0" fontId="10" fillId="0" borderId="0" xfId="0" applyFont="1" applyFill="1" applyBorder="1" applyProtection="1"/>
    <xf numFmtId="0" fontId="10" fillId="0" borderId="9" xfId="0" applyFont="1" applyFill="1" applyBorder="1" applyProtection="1"/>
    <xf numFmtId="0" fontId="10" fillId="0" borderId="1" xfId="0" applyFont="1" applyFill="1" applyBorder="1" applyProtection="1"/>
    <xf numFmtId="0" fontId="12" fillId="0" borderId="0" xfId="0" applyFont="1" applyProtection="1"/>
    <xf numFmtId="0" fontId="12" fillId="0" borderId="0" xfId="0" applyFont="1" applyFill="1" applyBorder="1" applyProtection="1"/>
    <xf numFmtId="0" fontId="12" fillId="0" borderId="0" xfId="0" applyFont="1" applyBorder="1" applyProtection="1"/>
    <xf numFmtId="0" fontId="23" fillId="0" borderId="0" xfId="0" applyFont="1" applyFill="1" applyBorder="1" applyProtection="1"/>
    <xf numFmtId="0" fontId="10" fillId="0" borderId="13" xfId="0" applyFont="1" applyFill="1" applyBorder="1" applyAlignment="1" applyProtection="1"/>
    <xf numFmtId="0" fontId="10" fillId="0" borderId="15" xfId="0" applyFont="1" applyFill="1" applyBorder="1" applyAlignment="1" applyProtection="1">
      <alignment vertical="center"/>
    </xf>
    <xf numFmtId="0" fontId="15" fillId="0" borderId="9" xfId="0" applyFont="1" applyBorder="1" applyProtection="1"/>
    <xf numFmtId="0" fontId="15" fillId="0" borderId="0" xfId="0" applyFont="1" applyBorder="1" applyProtection="1"/>
    <xf numFmtId="0" fontId="17" fillId="0" borderId="0" xfId="0" applyFont="1" applyFill="1" applyAlignment="1" applyProtection="1">
      <alignment horizontal="center"/>
    </xf>
    <xf numFmtId="0" fontId="2" fillId="0" borderId="0" xfId="0" applyFont="1" applyFill="1" applyBorder="1" applyAlignment="1" applyProtection="1">
      <alignment vertical="center"/>
    </xf>
    <xf numFmtId="0" fontId="10" fillId="0" borderId="13" xfId="0" applyFont="1" applyFill="1" applyBorder="1" applyAlignment="1" applyProtection="1">
      <alignment horizontal="left" vertical="top" wrapText="1"/>
    </xf>
    <xf numFmtId="0" fontId="22" fillId="0" borderId="0" xfId="0" applyFont="1" applyFill="1" applyBorder="1" applyAlignment="1" applyProtection="1">
      <alignment horizontal="left" vertical="center"/>
    </xf>
    <xf numFmtId="44" fontId="9" fillId="2" borderId="4" xfId="2" applyFont="1" applyFill="1" applyBorder="1" applyAlignment="1" applyProtection="1">
      <alignment horizontal="right" vertical="center"/>
    </xf>
    <xf numFmtId="44" fontId="10" fillId="2" borderId="4" xfId="2" applyFont="1" applyFill="1" applyBorder="1" applyAlignment="1" applyProtection="1">
      <alignment horizontal="right" vertical="center"/>
    </xf>
    <xf numFmtId="0" fontId="0" fillId="0" borderId="27" xfId="0" applyFill="1" applyBorder="1" applyAlignment="1" applyProtection="1">
      <alignment vertical="center"/>
    </xf>
    <xf numFmtId="0" fontId="0" fillId="0" borderId="28" xfId="0" applyFont="1" applyFill="1" applyBorder="1" applyAlignment="1" applyProtection="1">
      <alignment vertical="center"/>
    </xf>
    <xf numFmtId="0" fontId="0" fillId="0" borderId="27" xfId="0" applyFont="1" applyFill="1" applyBorder="1" applyAlignment="1" applyProtection="1">
      <alignment vertical="center"/>
    </xf>
    <xf numFmtId="0" fontId="9" fillId="0" borderId="6" xfId="0" applyFont="1" applyFill="1" applyBorder="1" applyAlignment="1" applyProtection="1">
      <alignment vertical="center"/>
    </xf>
    <xf numFmtId="0" fontId="0" fillId="0" borderId="0" xfId="0" applyFill="1" applyBorder="1" applyAlignment="1" applyProtection="1">
      <alignment horizontal="right" vertical="center"/>
    </xf>
    <xf numFmtId="0" fontId="0" fillId="0" borderId="0" xfId="0" applyFont="1" applyFill="1" applyBorder="1" applyAlignment="1" applyProtection="1">
      <alignment horizontal="center"/>
    </xf>
    <xf numFmtId="0" fontId="0" fillId="0" borderId="28" xfId="0" applyFill="1" applyBorder="1" applyAlignment="1" applyProtection="1">
      <alignment vertical="center"/>
    </xf>
    <xf numFmtId="0" fontId="0" fillId="0" borderId="29" xfId="0" applyFont="1" applyFill="1" applyBorder="1" applyAlignment="1" applyProtection="1">
      <alignment vertical="center"/>
    </xf>
    <xf numFmtId="0" fontId="27" fillId="0" borderId="0" xfId="0" applyFont="1" applyFill="1" applyProtection="1"/>
    <xf numFmtId="2" fontId="0" fillId="2" borderId="4" xfId="0" applyNumberFormat="1" applyFont="1" applyFill="1" applyBorder="1" applyAlignment="1" applyProtection="1">
      <alignment horizontal="center" vertical="center"/>
    </xf>
    <xf numFmtId="0" fontId="23" fillId="0" borderId="0" xfId="0" applyFont="1" applyFill="1" applyProtection="1"/>
    <xf numFmtId="0" fontId="9" fillId="0" borderId="9" xfId="0" applyFont="1" applyFill="1" applyBorder="1" applyAlignment="1" applyProtection="1">
      <alignment vertical="center"/>
    </xf>
    <xf numFmtId="0" fontId="10" fillId="0" borderId="1" xfId="0" applyFont="1" applyFill="1" applyBorder="1" applyAlignment="1" applyProtection="1"/>
    <xf numFmtId="0" fontId="10" fillId="0" borderId="14" xfId="0" applyFont="1" applyFill="1" applyBorder="1" applyAlignment="1" applyProtection="1">
      <alignment horizontal="left" vertical="top"/>
    </xf>
    <xf numFmtId="0" fontId="10" fillId="0" borderId="15" xfId="0" applyFont="1" applyFill="1" applyBorder="1" applyProtection="1"/>
    <xf numFmtId="44" fontId="22" fillId="2" borderId="4" xfId="2" applyFont="1" applyFill="1" applyBorder="1" applyAlignment="1" applyProtection="1">
      <alignment horizontal="right" vertical="center"/>
    </xf>
    <xf numFmtId="0" fontId="22" fillId="0" borderId="9" xfId="0" applyFont="1" applyFill="1" applyBorder="1" applyAlignment="1" applyProtection="1">
      <alignment horizontal="center" vertical="top" wrapText="1"/>
    </xf>
    <xf numFmtId="0" fontId="22" fillId="0" borderId="0" xfId="0" applyFont="1" applyFill="1" applyBorder="1" applyAlignment="1" applyProtection="1">
      <alignment horizontal="center" vertical="top" wrapText="1"/>
    </xf>
    <xf numFmtId="0" fontId="22" fillId="0" borderId="9" xfId="0" applyFont="1" applyFill="1" applyBorder="1" applyAlignment="1" applyProtection="1">
      <alignment horizontal="left" vertical="top"/>
    </xf>
    <xf numFmtId="0" fontId="22" fillId="0" borderId="14" xfId="0" applyFont="1" applyFill="1" applyBorder="1" applyAlignment="1" applyProtection="1">
      <alignment vertical="center"/>
    </xf>
    <xf numFmtId="0" fontId="9" fillId="0" borderId="43" xfId="0" applyFont="1" applyFill="1" applyBorder="1" applyAlignment="1" applyProtection="1">
      <alignment vertical="center"/>
    </xf>
    <xf numFmtId="0" fontId="9" fillId="0" borderId="44" xfId="0" applyFont="1" applyFill="1" applyBorder="1" applyAlignment="1" applyProtection="1">
      <alignment vertical="center"/>
    </xf>
    <xf numFmtId="0" fontId="10" fillId="0" borderId="0" xfId="0" applyFont="1" applyFill="1" applyBorder="1" applyAlignment="1" applyProtection="1">
      <alignment vertical="center"/>
    </xf>
    <xf numFmtId="0" fontId="22" fillId="0" borderId="9" xfId="0" applyFont="1" applyFill="1" applyBorder="1" applyAlignment="1" applyProtection="1">
      <alignment horizontal="left" vertical="center"/>
    </xf>
    <xf numFmtId="0" fontId="27" fillId="0" borderId="0" xfId="0" applyFont="1" applyProtection="1"/>
    <xf numFmtId="44" fontId="22" fillId="2" borderId="12" xfId="0" applyNumberFormat="1" applyFont="1" applyFill="1" applyBorder="1" applyAlignment="1" applyProtection="1">
      <alignment horizontal="left"/>
    </xf>
    <xf numFmtId="0" fontId="19" fillId="0" borderId="5" xfId="0" applyFont="1" applyFill="1" applyBorder="1" applyAlignment="1" applyProtection="1">
      <alignment vertical="center"/>
    </xf>
    <xf numFmtId="44" fontId="9" fillId="2" borderId="31" xfId="2" applyFont="1" applyFill="1" applyBorder="1" applyAlignment="1" applyProtection="1">
      <alignment horizontal="right" vertical="center"/>
    </xf>
    <xf numFmtId="0" fontId="19" fillId="0" borderId="0" xfId="0" applyFont="1" applyFill="1" applyBorder="1" applyAlignment="1" applyProtection="1">
      <alignment horizontal="left" indent="5"/>
    </xf>
    <xf numFmtId="0" fontId="9" fillId="0" borderId="4" xfId="0" applyFont="1" applyFill="1" applyBorder="1" applyAlignment="1" applyProtection="1">
      <alignment horizontal="center" vertical="center" wrapText="1"/>
    </xf>
    <xf numFmtId="0" fontId="0" fillId="0" borderId="0" xfId="0" applyFont="1" applyFill="1" applyBorder="1" applyAlignment="1" applyProtection="1">
      <alignment vertical="top"/>
    </xf>
    <xf numFmtId="0" fontId="0" fillId="5" borderId="4" xfId="0" applyFont="1" applyFill="1" applyBorder="1" applyAlignment="1" applyProtection="1">
      <alignment horizontal="center" vertical="center"/>
      <protection locked="0"/>
    </xf>
    <xf numFmtId="0" fontId="0" fillId="5" borderId="4" xfId="0" applyFont="1" applyFill="1" applyBorder="1" applyAlignment="1" applyProtection="1">
      <alignment horizontal="center"/>
      <protection locked="0"/>
    </xf>
    <xf numFmtId="164" fontId="7" fillId="5" borderId="45" xfId="2" applyNumberFormat="1" applyFont="1" applyFill="1" applyBorder="1" applyAlignment="1" applyProtection="1">
      <alignment horizontal="right" vertical="center"/>
      <protection locked="0"/>
    </xf>
    <xf numFmtId="0" fontId="10" fillId="5" borderId="4" xfId="0" applyFont="1" applyFill="1" applyBorder="1" applyAlignment="1" applyProtection="1">
      <alignment horizontal="center" vertical="center"/>
      <protection locked="0"/>
    </xf>
    <xf numFmtId="0" fontId="10" fillId="0" borderId="0" xfId="0" applyFont="1" applyFill="1" applyBorder="1" applyAlignment="1" applyProtection="1">
      <alignment vertical="center" wrapText="1"/>
    </xf>
    <xf numFmtId="9" fontId="37" fillId="9" borderId="58" xfId="4" applyFont="1" applyFill="1" applyBorder="1" applyAlignment="1" applyProtection="1">
      <alignment horizontal="right" vertical="center" wrapText="1"/>
    </xf>
    <xf numFmtId="164" fontId="38" fillId="7" borderId="12" xfId="2" applyNumberFormat="1" applyFont="1" applyFill="1" applyBorder="1" applyAlignment="1" applyProtection="1">
      <alignment horizontal="center" vertical="center" wrapText="1"/>
    </xf>
    <xf numFmtId="9" fontId="37" fillId="9" borderId="57" xfId="4" applyFont="1" applyFill="1" applyBorder="1" applyAlignment="1" applyProtection="1">
      <alignment horizontal="right" vertical="center" wrapText="1"/>
    </xf>
    <xf numFmtId="164" fontId="34" fillId="7" borderId="4" xfId="2" applyNumberFormat="1" applyFont="1" applyFill="1" applyBorder="1" applyAlignment="1" applyProtection="1">
      <alignment horizontal="left" vertical="center" wrapText="1"/>
    </xf>
    <xf numFmtId="0" fontId="34" fillId="7" borderId="4" xfId="0" applyFont="1" applyFill="1" applyBorder="1" applyAlignment="1" applyProtection="1">
      <alignment horizontal="right" vertical="center" wrapText="1"/>
    </xf>
    <xf numFmtId="164" fontId="34" fillId="7" borderId="4" xfId="2" applyNumberFormat="1" applyFont="1" applyFill="1" applyBorder="1" applyAlignment="1" applyProtection="1">
      <alignment horizontal="center" vertical="center" wrapText="1"/>
    </xf>
    <xf numFmtId="164" fontId="34" fillId="7" borderId="7" xfId="2" applyNumberFormat="1"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11" fillId="0" borderId="11" xfId="0" applyFont="1" applyFill="1" applyBorder="1" applyProtection="1"/>
    <xf numFmtId="164" fontId="5" fillId="5" borderId="17" xfId="2" applyNumberFormat="1" applyFont="1" applyFill="1" applyBorder="1" applyAlignment="1" applyProtection="1">
      <alignment horizontal="left" vertical="center" wrapText="1"/>
      <protection locked="0"/>
    </xf>
    <xf numFmtId="0" fontId="15" fillId="5" borderId="17" xfId="0" applyFont="1" applyFill="1" applyBorder="1" applyAlignment="1" applyProtection="1">
      <alignment vertical="center"/>
      <protection locked="0"/>
    </xf>
    <xf numFmtId="164" fontId="5" fillId="5" borderId="3" xfId="2" applyNumberFormat="1" applyFont="1" applyFill="1" applyBorder="1" applyAlignment="1" applyProtection="1">
      <alignment horizontal="left" vertical="center" wrapText="1"/>
      <protection locked="0"/>
    </xf>
    <xf numFmtId="164" fontId="35" fillId="5" borderId="3" xfId="2" applyNumberFormat="1" applyFont="1" applyFill="1" applyBorder="1" applyAlignment="1" applyProtection="1">
      <alignment horizontal="left" vertical="center" wrapText="1"/>
      <protection locked="0"/>
    </xf>
    <xf numFmtId="164" fontId="35" fillId="5" borderId="21" xfId="2" applyNumberFormat="1" applyFont="1" applyFill="1" applyBorder="1" applyAlignment="1" applyProtection="1">
      <alignment horizontal="left" vertical="center" wrapText="1"/>
      <protection locked="0"/>
    </xf>
    <xf numFmtId="0" fontId="3" fillId="5" borderId="18" xfId="0" applyFont="1" applyFill="1" applyBorder="1" applyAlignment="1" applyProtection="1">
      <alignment vertical="center" wrapText="1"/>
      <protection locked="0"/>
    </xf>
    <xf numFmtId="0" fontId="10" fillId="0" borderId="0" xfId="0" applyFont="1" applyFill="1" applyBorder="1" applyAlignment="1" applyProtection="1">
      <alignment horizontal="left" vertical="center" wrapText="1"/>
    </xf>
    <xf numFmtId="0" fontId="12" fillId="5" borderId="26" xfId="0" applyFont="1" applyFill="1" applyBorder="1" applyAlignment="1" applyProtection="1">
      <alignment horizontal="left" vertical="top" wrapText="1"/>
      <protection locked="0"/>
    </xf>
    <xf numFmtId="0" fontId="0" fillId="0" borderId="41" xfId="0" applyFont="1" applyFill="1" applyBorder="1" applyAlignment="1" applyProtection="1">
      <alignment vertical="center" wrapText="1"/>
    </xf>
    <xf numFmtId="0" fontId="0" fillId="0" borderId="42" xfId="0" applyFont="1" applyFill="1" applyBorder="1" applyAlignment="1" applyProtection="1">
      <alignment vertical="center" wrapText="1"/>
    </xf>
    <xf numFmtId="0" fontId="33" fillId="0" borderId="4" xfId="0" applyFont="1" applyFill="1" applyBorder="1" applyAlignment="1" applyProtection="1">
      <alignment horizontal="center" vertical="center"/>
    </xf>
    <xf numFmtId="0" fontId="33" fillId="0" borderId="4" xfId="0" applyFont="1" applyFill="1" applyBorder="1" applyAlignment="1" applyProtection="1">
      <alignment horizontal="center" vertical="center" wrapText="1"/>
    </xf>
    <xf numFmtId="0" fontId="12" fillId="0" borderId="0" xfId="0" applyFont="1" applyAlignment="1" applyProtection="1">
      <alignment vertical="center" wrapText="1"/>
    </xf>
    <xf numFmtId="0" fontId="12" fillId="0" borderId="0" xfId="0" applyFont="1" applyAlignment="1" applyProtection="1">
      <alignment vertical="center"/>
    </xf>
    <xf numFmtId="0" fontId="12" fillId="0" borderId="11" xfId="0" applyFont="1" applyBorder="1" applyAlignment="1" applyProtection="1">
      <alignment vertical="center"/>
    </xf>
    <xf numFmtId="0" fontId="12" fillId="0" borderId="0" xfId="0" applyFont="1" applyBorder="1" applyAlignment="1" applyProtection="1">
      <alignment vertical="center"/>
    </xf>
    <xf numFmtId="0" fontId="12" fillId="0" borderId="0" xfId="0" applyFont="1" applyBorder="1" applyAlignment="1" applyProtection="1">
      <alignment vertical="center" wrapText="1"/>
    </xf>
    <xf numFmtId="164" fontId="35" fillId="0" borderId="0" xfId="2" applyNumberFormat="1" applyFont="1" applyFill="1" applyBorder="1" applyAlignment="1" applyProtection="1">
      <alignment horizontal="left" vertical="center" wrapText="1"/>
    </xf>
    <xf numFmtId="0" fontId="12" fillId="0" borderId="0" xfId="0" applyFont="1" applyFill="1" applyAlignment="1" applyProtection="1">
      <alignment vertical="center"/>
    </xf>
    <xf numFmtId="164" fontId="2" fillId="5" borderId="58" xfId="2" applyNumberFormat="1" applyFont="1" applyFill="1" applyBorder="1" applyAlignment="1" applyProtection="1">
      <alignment horizontal="left" vertical="center" wrapText="1"/>
      <protection locked="0"/>
    </xf>
    <xf numFmtId="1" fontId="10" fillId="5" borderId="4" xfId="0" applyNumberFormat="1" applyFont="1" applyFill="1" applyBorder="1" applyAlignment="1" applyProtection="1">
      <alignment vertical="top" wrapText="1"/>
      <protection locked="0"/>
    </xf>
    <xf numFmtId="0" fontId="26" fillId="10" borderId="15" xfId="0" applyFont="1" applyFill="1" applyBorder="1" applyAlignment="1" applyProtection="1">
      <alignment horizontal="right" vertical="center" wrapText="1"/>
    </xf>
    <xf numFmtId="44" fontId="10" fillId="2" borderId="58" xfId="2" applyFont="1" applyFill="1" applyBorder="1" applyAlignment="1" applyProtection="1">
      <alignment horizontal="right" vertical="center"/>
    </xf>
    <xf numFmtId="44" fontId="10" fillId="2" borderId="57" xfId="2" applyFont="1" applyFill="1" applyBorder="1" applyAlignment="1" applyProtection="1">
      <alignment horizontal="right" vertical="center"/>
    </xf>
    <xf numFmtId="0" fontId="0" fillId="0" borderId="34" xfId="0" applyFont="1" applyFill="1" applyBorder="1" applyAlignment="1" applyProtection="1">
      <alignment vertical="center"/>
    </xf>
    <xf numFmtId="0" fontId="0" fillId="0" borderId="13" xfId="0" applyFont="1" applyFill="1" applyBorder="1" applyAlignment="1" applyProtection="1">
      <alignment vertical="center"/>
    </xf>
    <xf numFmtId="44" fontId="9" fillId="2" borderId="45" xfId="2" applyFont="1" applyFill="1" applyBorder="1" applyAlignment="1" applyProtection="1">
      <alignment horizontal="right" vertical="center"/>
    </xf>
    <xf numFmtId="0" fontId="0" fillId="0" borderId="62" xfId="0" applyFont="1" applyFill="1" applyBorder="1" applyAlignment="1" applyProtection="1">
      <alignment vertical="center"/>
    </xf>
    <xf numFmtId="164" fontId="9" fillId="2" borderId="45" xfId="2" applyNumberFormat="1" applyFont="1" applyFill="1" applyBorder="1" applyAlignment="1" applyProtection="1">
      <alignment horizontal="right" vertical="center"/>
    </xf>
    <xf numFmtId="44" fontId="7" fillId="0" borderId="62" xfId="2" applyFont="1" applyFill="1" applyBorder="1" applyAlignment="1" applyProtection="1">
      <alignment horizontal="center" vertical="center"/>
    </xf>
    <xf numFmtId="0" fontId="21" fillId="0" borderId="63" xfId="0" applyFont="1" applyFill="1" applyBorder="1" applyAlignment="1" applyProtection="1">
      <alignment vertical="center"/>
    </xf>
    <xf numFmtId="0" fontId="15" fillId="5" borderId="17"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protection locked="0"/>
    </xf>
    <xf numFmtId="0" fontId="5" fillId="5" borderId="17" xfId="0" applyFont="1" applyFill="1" applyBorder="1" applyAlignment="1" applyProtection="1">
      <alignment horizontal="left" vertical="center" wrapText="1"/>
      <protection locked="0"/>
    </xf>
    <xf numFmtId="0" fontId="21" fillId="0" borderId="0" xfId="0" applyFont="1" applyFill="1" applyBorder="1" applyAlignment="1" applyProtection="1">
      <alignment vertical="center"/>
    </xf>
    <xf numFmtId="44" fontId="22" fillId="2" borderId="12" xfId="0" applyNumberFormat="1" applyFont="1" applyFill="1" applyBorder="1" applyAlignment="1" applyProtection="1">
      <alignment horizontal="left" vertical="center"/>
    </xf>
    <xf numFmtId="42" fontId="10" fillId="5" borderId="58" xfId="2" applyNumberFormat="1" applyFont="1" applyFill="1" applyBorder="1" applyAlignment="1" applyProtection="1">
      <alignment horizontal="right" vertical="center"/>
      <protection locked="0"/>
    </xf>
    <xf numFmtId="44" fontId="14" fillId="2" borderId="4" xfId="2" applyNumberFormat="1" applyFont="1" applyFill="1" applyBorder="1" applyAlignment="1" applyProtection="1">
      <alignment horizontal="right" vertical="center" wrapText="1"/>
    </xf>
    <xf numFmtId="42" fontId="7" fillId="5" borderId="23" xfId="2" applyNumberFormat="1" applyFont="1" applyFill="1" applyBorder="1" applyAlignment="1" applyProtection="1">
      <alignment horizontal="right" vertical="center"/>
      <protection locked="0"/>
    </xf>
    <xf numFmtId="42" fontId="7" fillId="5" borderId="55" xfId="2" applyNumberFormat="1" applyFont="1" applyFill="1" applyBorder="1" applyAlignment="1" applyProtection="1">
      <alignment horizontal="right" vertical="center"/>
      <protection locked="0"/>
    </xf>
    <xf numFmtId="42" fontId="10" fillId="5" borderId="59" xfId="2" applyNumberFormat="1" applyFont="1" applyFill="1" applyBorder="1" applyAlignment="1" applyProtection="1">
      <alignment horizontal="right" vertical="center"/>
      <protection locked="0"/>
    </xf>
    <xf numFmtId="164" fontId="7" fillId="5" borderId="55" xfId="2" applyNumberFormat="1" applyFont="1" applyFill="1" applyBorder="1" applyAlignment="1" applyProtection="1">
      <alignment horizontal="right" vertical="center"/>
      <protection locked="0"/>
    </xf>
    <xf numFmtId="164" fontId="7" fillId="5" borderId="58" xfId="2" applyNumberFormat="1" applyFont="1" applyFill="1" applyBorder="1" applyAlignment="1" applyProtection="1">
      <alignment horizontal="right" vertical="center"/>
      <protection locked="0"/>
    </xf>
    <xf numFmtId="164" fontId="7" fillId="5" borderId="57" xfId="2" applyNumberFormat="1" applyFont="1" applyFill="1" applyBorder="1" applyAlignment="1" applyProtection="1">
      <alignment horizontal="right" vertical="center"/>
      <protection locked="0"/>
    </xf>
    <xf numFmtId="44" fontId="22" fillId="0" borderId="0" xfId="0" applyNumberFormat="1" applyFont="1" applyFill="1" applyBorder="1" applyAlignment="1" applyProtection="1">
      <alignment horizontal="left"/>
    </xf>
    <xf numFmtId="42" fontId="7" fillId="5" borderId="31" xfId="2" applyNumberFormat="1" applyFont="1" applyFill="1" applyBorder="1" applyAlignment="1" applyProtection="1">
      <alignment horizontal="center" vertical="center"/>
      <protection locked="0"/>
    </xf>
    <xf numFmtId="164" fontId="2" fillId="5" borderId="55" xfId="2" applyNumberFormat="1" applyFont="1" applyFill="1" applyBorder="1" applyAlignment="1" applyProtection="1">
      <alignment horizontal="left" vertical="center" wrapText="1"/>
      <protection locked="0"/>
    </xf>
    <xf numFmtId="164" fontId="2" fillId="5" borderId="57" xfId="2" applyNumberFormat="1" applyFont="1" applyFill="1" applyBorder="1" applyAlignment="1" applyProtection="1">
      <alignment horizontal="left" vertical="center" wrapText="1"/>
      <protection locked="0"/>
    </xf>
    <xf numFmtId="0" fontId="11" fillId="0" borderId="0" xfId="0" applyFont="1" applyFill="1" applyAlignment="1" applyProtection="1"/>
    <xf numFmtId="0" fontId="20" fillId="0" borderId="0" xfId="0" applyFont="1" applyFill="1" applyAlignment="1" applyProtection="1"/>
    <xf numFmtId="0" fontId="9" fillId="0" borderId="4" xfId="0" applyFont="1" applyFill="1" applyBorder="1" applyAlignment="1" applyProtection="1">
      <alignment horizontal="right" vertical="center" wrapText="1"/>
    </xf>
    <xf numFmtId="44" fontId="22" fillId="2" borderId="4" xfId="0" applyNumberFormat="1" applyFont="1" applyFill="1" applyBorder="1" applyAlignment="1" applyProtection="1">
      <alignment horizontal="left"/>
    </xf>
    <xf numFmtId="42" fontId="10" fillId="5" borderId="55" xfId="0" applyNumberFormat="1" applyFont="1" applyFill="1" applyBorder="1" applyAlignment="1" applyProtection="1">
      <alignment horizontal="left"/>
      <protection locked="0"/>
    </xf>
    <xf numFmtId="0" fontId="33"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33"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33" fillId="0" borderId="0" xfId="0" applyFont="1" applyFill="1" applyBorder="1" applyAlignment="1" applyProtection="1">
      <alignment horizontal="right" vertical="center"/>
    </xf>
    <xf numFmtId="0" fontId="15"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3" fillId="0" borderId="0" xfId="0" applyFont="1" applyFill="1" applyBorder="1" applyAlignment="1" applyProtection="1">
      <alignment horizontal="right" vertical="center" wrapText="1"/>
    </xf>
    <xf numFmtId="0" fontId="12" fillId="0" borderId="0" xfId="0" applyFont="1" applyFill="1" applyBorder="1" applyAlignment="1" applyProtection="1">
      <alignment vertical="center"/>
    </xf>
    <xf numFmtId="0" fontId="38" fillId="2" borderId="31" xfId="0" applyFont="1" applyFill="1" applyBorder="1" applyAlignment="1" applyProtection="1">
      <alignment horizontal="center" vertical="center" wrapText="1"/>
    </xf>
    <xf numFmtId="164" fontId="5" fillId="7" borderId="24" xfId="2" applyNumberFormat="1" applyFont="1" applyFill="1" applyBorder="1" applyAlignment="1" applyProtection="1">
      <alignment vertical="center" wrapText="1"/>
    </xf>
    <xf numFmtId="164" fontId="5" fillId="8" borderId="55" xfId="2" applyNumberFormat="1" applyFont="1" applyFill="1" applyBorder="1" applyAlignment="1" applyProtection="1">
      <alignment vertical="center" wrapText="1"/>
    </xf>
    <xf numFmtId="0" fontId="14" fillId="7" borderId="18" xfId="0" applyFont="1" applyFill="1" applyBorder="1" applyAlignment="1" applyProtection="1">
      <alignment horizontal="right" vertical="center"/>
    </xf>
    <xf numFmtId="164" fontId="35" fillId="7" borderId="24" xfId="2" applyNumberFormat="1" applyFont="1" applyFill="1" applyBorder="1" applyAlignment="1" applyProtection="1">
      <alignment vertical="center" wrapText="1"/>
    </xf>
    <xf numFmtId="164" fontId="5" fillId="8" borderId="58" xfId="2" applyNumberFormat="1" applyFont="1" applyFill="1" applyBorder="1" applyAlignment="1" applyProtection="1">
      <alignment vertical="center" wrapText="1"/>
    </xf>
    <xf numFmtId="0" fontId="32" fillId="7" borderId="51" xfId="0" applyFont="1" applyFill="1" applyBorder="1" applyAlignment="1" applyProtection="1">
      <alignment horizontal="right" vertical="center"/>
    </xf>
    <xf numFmtId="0" fontId="34" fillId="2" borderId="4" xfId="0" applyFont="1" applyFill="1" applyBorder="1" applyAlignment="1" applyProtection="1">
      <alignment horizontal="center" vertical="center" wrapText="1"/>
    </xf>
    <xf numFmtId="0" fontId="42" fillId="2" borderId="4" xfId="0" applyFont="1" applyFill="1" applyBorder="1" applyAlignment="1" applyProtection="1">
      <alignment horizontal="center" vertical="center" wrapText="1"/>
    </xf>
    <xf numFmtId="42" fontId="5" fillId="8" borderId="55" xfId="0" applyNumberFormat="1" applyFont="1" applyFill="1" applyBorder="1" applyAlignment="1" applyProtection="1">
      <alignment horizontal="left" vertical="center" wrapText="1"/>
    </xf>
    <xf numFmtId="42" fontId="35" fillId="8" borderId="55" xfId="0" applyNumberFormat="1" applyFont="1" applyFill="1" applyBorder="1" applyAlignment="1" applyProtection="1">
      <alignment horizontal="left" vertical="center" wrapText="1"/>
    </xf>
    <xf numFmtId="0" fontId="12" fillId="0" borderId="0" xfId="0" applyFont="1" applyBorder="1" applyAlignment="1" applyProtection="1">
      <alignment horizontal="center" vertical="center"/>
    </xf>
    <xf numFmtId="164" fontId="5" fillId="8" borderId="57" xfId="2" applyNumberFormat="1" applyFont="1" applyFill="1" applyBorder="1" applyAlignment="1" applyProtection="1">
      <alignment vertical="center" wrapText="1"/>
    </xf>
    <xf numFmtId="0" fontId="12" fillId="0" borderId="0" xfId="0" applyFont="1" applyAlignment="1" applyProtection="1">
      <alignment horizontal="center" vertical="center"/>
    </xf>
    <xf numFmtId="0" fontId="34" fillId="0" borderId="0" xfId="0" applyFont="1" applyFill="1" applyBorder="1" applyAlignment="1" applyProtection="1">
      <alignment vertical="center" wrapText="1"/>
    </xf>
    <xf numFmtId="42" fontId="42" fillId="0" borderId="0" xfId="0" applyNumberFormat="1" applyFont="1" applyFill="1" applyBorder="1" applyAlignment="1" applyProtection="1">
      <alignment horizontal="center" vertical="center" wrapText="1"/>
    </xf>
    <xf numFmtId="42" fontId="34" fillId="0" borderId="0" xfId="0" applyNumberFormat="1" applyFont="1" applyFill="1" applyBorder="1" applyAlignment="1" applyProtection="1">
      <alignment horizontal="center" vertical="center" wrapText="1"/>
    </xf>
    <xf numFmtId="0" fontId="5" fillId="8" borderId="38" xfId="0" applyFont="1" applyFill="1" applyBorder="1" applyAlignment="1" applyProtection="1">
      <alignment vertical="center" wrapText="1"/>
    </xf>
    <xf numFmtId="0" fontId="5" fillId="8" borderId="40" xfId="0" applyFont="1" applyFill="1" applyBorder="1" applyAlignment="1" applyProtection="1">
      <alignment vertical="center" wrapText="1"/>
    </xf>
    <xf numFmtId="0" fontId="5" fillId="8" borderId="20" xfId="0" applyFont="1" applyFill="1" applyBorder="1" applyAlignment="1" applyProtection="1">
      <alignment vertical="center" wrapText="1"/>
    </xf>
    <xf numFmtId="0" fontId="5" fillId="8" borderId="25" xfId="0" applyFont="1" applyFill="1" applyBorder="1" applyAlignment="1" applyProtection="1">
      <alignment vertical="center" wrapText="1"/>
    </xf>
    <xf numFmtId="164" fontId="5" fillId="8" borderId="23" xfId="2" applyNumberFormat="1" applyFont="1" applyFill="1" applyBorder="1" applyAlignment="1" applyProtection="1">
      <alignment horizontal="left" vertical="center" wrapText="1"/>
    </xf>
    <xf numFmtId="0" fontId="5" fillId="8" borderId="14" xfId="0" applyFont="1" applyFill="1" applyBorder="1" applyAlignment="1" applyProtection="1">
      <alignment horizontal="left" vertical="center" wrapText="1"/>
    </xf>
    <xf numFmtId="0" fontId="5" fillId="8" borderId="16" xfId="0" applyFont="1" applyFill="1" applyBorder="1" applyAlignment="1" applyProtection="1">
      <alignment horizontal="left" vertical="center" wrapText="1"/>
    </xf>
    <xf numFmtId="0" fontId="38" fillId="0" borderId="0" xfId="0" applyFont="1" applyFill="1" applyBorder="1" applyAlignment="1" applyProtection="1">
      <alignment horizontal="center" vertical="center" wrapText="1"/>
    </xf>
    <xf numFmtId="42" fontId="5" fillId="0" borderId="0" xfId="0" applyNumberFormat="1" applyFont="1" applyFill="1" applyBorder="1" applyAlignment="1" applyProtection="1">
      <alignment horizontal="left" vertical="center" wrapText="1"/>
    </xf>
    <xf numFmtId="0" fontId="37" fillId="0" borderId="19" xfId="0" applyFont="1" applyFill="1" applyBorder="1" applyAlignment="1" applyProtection="1">
      <alignment vertical="center" wrapText="1"/>
    </xf>
    <xf numFmtId="164" fontId="5" fillId="0" borderId="56" xfId="2" applyNumberFormat="1" applyFont="1" applyFill="1" applyBorder="1" applyAlignment="1" applyProtection="1">
      <alignment horizontal="left" vertical="center" wrapText="1"/>
    </xf>
    <xf numFmtId="0" fontId="15" fillId="0" borderId="56" xfId="0" applyFont="1" applyBorder="1" applyAlignment="1" applyProtection="1">
      <alignment vertical="center" wrapText="1"/>
    </xf>
    <xf numFmtId="0" fontId="15" fillId="0" borderId="49" xfId="0" applyFont="1" applyBorder="1" applyAlignment="1" applyProtection="1">
      <alignment vertical="center"/>
    </xf>
    <xf numFmtId="0" fontId="37" fillId="0" borderId="18" xfId="0" applyFont="1" applyFill="1" applyBorder="1" applyAlignment="1" applyProtection="1">
      <alignment vertical="center" wrapText="1"/>
    </xf>
    <xf numFmtId="164" fontId="5" fillId="0" borderId="3" xfId="2" applyNumberFormat="1" applyFont="1" applyFill="1" applyBorder="1" applyAlignment="1" applyProtection="1">
      <alignment horizontal="left" vertical="center" wrapText="1"/>
    </xf>
    <xf numFmtId="0" fontId="15" fillId="0" borderId="3" xfId="0" applyFont="1" applyBorder="1" applyAlignment="1" applyProtection="1">
      <alignment vertical="center" wrapText="1"/>
    </xf>
    <xf numFmtId="0" fontId="15" fillId="0" borderId="24" xfId="0" applyFont="1" applyBorder="1" applyAlignment="1" applyProtection="1">
      <alignment vertical="center"/>
    </xf>
    <xf numFmtId="0" fontId="23" fillId="0" borderId="0" xfId="0" applyFont="1" applyAlignment="1" applyProtection="1">
      <alignment vertical="center"/>
    </xf>
    <xf numFmtId="42" fontId="5" fillId="8" borderId="58" xfId="2" applyNumberFormat="1" applyFont="1" applyFill="1" applyBorder="1" applyAlignment="1" applyProtection="1">
      <alignment horizontal="left" vertical="center" wrapText="1"/>
    </xf>
    <xf numFmtId="0" fontId="0" fillId="5" borderId="4" xfId="0" applyFill="1" applyBorder="1" applyAlignment="1" applyProtection="1">
      <alignment horizontal="center" vertical="center"/>
      <protection locked="0"/>
    </xf>
    <xf numFmtId="0" fontId="0" fillId="0" borderId="0" xfId="0" applyAlignment="1" applyProtection="1">
      <alignment vertical="center"/>
    </xf>
    <xf numFmtId="0" fontId="11" fillId="0" borderId="0" xfId="0" applyFont="1" applyProtection="1"/>
    <xf numFmtId="0" fontId="43" fillId="0" borderId="9" xfId="0" applyFont="1" applyFill="1" applyBorder="1" applyAlignment="1" applyProtection="1">
      <alignment vertical="center"/>
    </xf>
    <xf numFmtId="0" fontId="43" fillId="0" borderId="0" xfId="0" applyFont="1" applyFill="1" applyAlignment="1" applyProtection="1">
      <alignment vertical="center"/>
    </xf>
    <xf numFmtId="0" fontId="22" fillId="0" borderId="9" xfId="0" applyFont="1" applyBorder="1" applyAlignment="1" applyProtection="1">
      <alignment vertical="center"/>
    </xf>
    <xf numFmtId="0" fontId="10" fillId="0" borderId="0" xfId="0" applyFont="1" applyAlignment="1" applyProtection="1">
      <alignment vertical="center"/>
    </xf>
    <xf numFmtId="0" fontId="10" fillId="0" borderId="9" xfId="0" applyFont="1" applyBorder="1" applyAlignment="1" applyProtection="1">
      <alignment vertical="center"/>
    </xf>
    <xf numFmtId="0" fontId="45" fillId="0" borderId="0" xfId="0" applyFont="1" applyProtection="1"/>
    <xf numFmtId="164" fontId="5" fillId="8" borderId="60" xfId="2" applyNumberFormat="1" applyFont="1" applyFill="1" applyBorder="1" applyAlignment="1" applyProtection="1">
      <alignment horizontal="left" vertical="center" wrapText="1"/>
    </xf>
    <xf numFmtId="0" fontId="5" fillId="8" borderId="42" xfId="0" applyFont="1" applyFill="1" applyBorder="1" applyAlignment="1">
      <alignment horizontal="left" vertical="center" wrapText="1"/>
    </xf>
    <xf numFmtId="0" fontId="34" fillId="7" borderId="7" xfId="0" applyFont="1" applyFill="1" applyBorder="1" applyAlignment="1" applyProtection="1">
      <alignment horizontal="right" vertical="center" wrapText="1"/>
    </xf>
    <xf numFmtId="0" fontId="33" fillId="6" borderId="55" xfId="0" applyFont="1" applyFill="1" applyBorder="1" applyAlignment="1" applyProtection="1">
      <alignment horizontal="right" vertical="center"/>
    </xf>
    <xf numFmtId="0" fontId="33" fillId="6" borderId="57" xfId="0" applyFont="1" applyFill="1" applyBorder="1" applyAlignment="1" applyProtection="1">
      <alignment horizontal="right" vertical="center"/>
    </xf>
    <xf numFmtId="0" fontId="34" fillId="0" borderId="0" xfId="0" applyFont="1" applyFill="1" applyBorder="1" applyAlignment="1" applyProtection="1">
      <alignment horizontal="center" vertical="center" wrapText="1"/>
    </xf>
    <xf numFmtId="164" fontId="5" fillId="0" borderId="0" xfId="2" applyNumberFormat="1" applyFont="1" applyFill="1" applyBorder="1" applyAlignment="1" applyProtection="1">
      <alignment horizontal="left" vertical="center" wrapText="1"/>
    </xf>
    <xf numFmtId="42" fontId="5" fillId="0" borderId="0" xfId="2" applyNumberFormat="1" applyFont="1" applyFill="1" applyBorder="1" applyAlignment="1" applyProtection="1">
      <alignment horizontal="left" vertical="center" wrapText="1"/>
    </xf>
    <xf numFmtId="164" fontId="5" fillId="0" borderId="0" xfId="2" applyNumberFormat="1" applyFont="1" applyFill="1" applyBorder="1" applyAlignment="1" applyProtection="1">
      <alignment vertical="center" wrapText="1"/>
    </xf>
    <xf numFmtId="164" fontId="5" fillId="0" borderId="0" xfId="2" applyNumberFormat="1" applyFont="1" applyFill="1" applyBorder="1" applyAlignment="1" applyProtection="1">
      <alignment vertical="center"/>
    </xf>
    <xf numFmtId="164" fontId="5" fillId="8" borderId="59" xfId="2" applyNumberFormat="1" applyFont="1" applyFill="1" applyBorder="1" applyAlignment="1" applyProtection="1">
      <alignment vertical="center" wrapText="1"/>
    </xf>
    <xf numFmtId="42" fontId="37" fillId="0" borderId="8" xfId="0" applyNumberFormat="1" applyFont="1" applyFill="1" applyBorder="1" applyAlignment="1" applyProtection="1">
      <alignment vertical="center" wrapText="1"/>
    </xf>
    <xf numFmtId="42" fontId="37" fillId="0" borderId="9" xfId="0" applyNumberFormat="1" applyFont="1" applyFill="1" applyBorder="1" applyAlignment="1" applyProtection="1">
      <alignment vertical="center" wrapText="1"/>
    </xf>
    <xf numFmtId="0" fontId="12" fillId="0" borderId="41" xfId="0" applyFont="1" applyBorder="1" applyAlignment="1" applyProtection="1">
      <alignment vertical="center"/>
    </xf>
    <xf numFmtId="164" fontId="36" fillId="0" borderId="41" xfId="2" applyNumberFormat="1" applyFont="1" applyFill="1" applyBorder="1" applyAlignment="1" applyProtection="1">
      <alignment horizontal="left" vertical="center" wrapText="1"/>
    </xf>
    <xf numFmtId="0" fontId="38" fillId="2" borderId="34" xfId="0" applyFont="1" applyFill="1" applyBorder="1" applyAlignment="1" applyProtection="1">
      <alignment horizontal="center" vertical="center" wrapText="1"/>
    </xf>
    <xf numFmtId="0" fontId="15" fillId="8" borderId="25" xfId="0" applyFont="1" applyFill="1" applyBorder="1" applyAlignment="1" applyProtection="1">
      <alignment vertical="center"/>
    </xf>
    <xf numFmtId="0" fontId="5" fillId="8" borderId="30" xfId="0" applyFont="1" applyFill="1" applyBorder="1" applyAlignment="1" applyProtection="1">
      <alignment horizontal="left" vertical="center" wrapText="1"/>
    </xf>
    <xf numFmtId="0" fontId="38" fillId="7" borderId="13" xfId="0" applyFont="1" applyFill="1" applyBorder="1" applyAlignment="1" applyProtection="1">
      <alignment horizontal="right" vertical="center" wrapText="1"/>
    </xf>
    <xf numFmtId="0" fontId="37" fillId="9" borderId="40" xfId="0" applyFont="1" applyFill="1" applyBorder="1" applyAlignment="1" applyProtection="1">
      <alignment horizontal="right" vertical="center" wrapText="1"/>
    </xf>
    <xf numFmtId="0" fontId="37" fillId="9" borderId="42" xfId="0" applyFont="1" applyFill="1" applyBorder="1" applyAlignment="1">
      <alignment horizontal="right" vertical="center" wrapText="1"/>
    </xf>
    <xf numFmtId="0" fontId="37" fillId="9" borderId="30" xfId="0" applyFont="1" applyFill="1" applyBorder="1" applyAlignment="1">
      <alignment horizontal="right" vertical="center" wrapText="1"/>
    </xf>
    <xf numFmtId="0" fontId="5" fillId="8" borderId="20" xfId="0" applyFont="1" applyFill="1" applyBorder="1" applyAlignment="1" applyProtection="1">
      <alignment horizontal="left" vertical="center"/>
    </xf>
    <xf numFmtId="0" fontId="5" fillId="8" borderId="37" xfId="0" applyFont="1" applyFill="1" applyBorder="1" applyAlignment="1" applyProtection="1">
      <alignment horizontal="left" vertical="center"/>
    </xf>
    <xf numFmtId="0" fontId="5" fillId="8" borderId="38" xfId="0" applyFont="1" applyFill="1" applyBorder="1" applyAlignment="1" applyProtection="1">
      <alignment horizontal="left" vertical="center"/>
    </xf>
    <xf numFmtId="0" fontId="15" fillId="8" borderId="20" xfId="0" applyFont="1" applyFill="1" applyBorder="1" applyAlignment="1" applyProtection="1">
      <alignment horizontal="left" vertical="center"/>
    </xf>
    <xf numFmtId="0" fontId="37" fillId="9" borderId="20" xfId="0" applyFont="1" applyFill="1" applyBorder="1" applyAlignment="1" applyProtection="1">
      <alignment horizontal="left" vertical="center"/>
    </xf>
    <xf numFmtId="0" fontId="37" fillId="9" borderId="20" xfId="0" applyFont="1" applyFill="1" applyBorder="1" applyAlignment="1">
      <alignment horizontal="left" vertical="center"/>
    </xf>
    <xf numFmtId="0" fontId="38" fillId="7" borderId="10" xfId="0" applyFont="1" applyFill="1" applyBorder="1" applyAlignment="1" applyProtection="1">
      <alignment horizontal="left" vertical="center"/>
    </xf>
    <xf numFmtId="0" fontId="37" fillId="9" borderId="38" xfId="0" applyFont="1" applyFill="1" applyBorder="1" applyAlignment="1" applyProtection="1">
      <alignment horizontal="left" vertical="center"/>
    </xf>
    <xf numFmtId="0" fontId="37" fillId="9" borderId="61" xfId="0" applyFont="1" applyFill="1" applyBorder="1" applyAlignment="1">
      <alignment horizontal="left" vertical="center"/>
    </xf>
    <xf numFmtId="0" fontId="37" fillId="9" borderId="37" xfId="0" applyFont="1" applyFill="1" applyBorder="1" applyAlignment="1">
      <alignment horizontal="left" vertical="center"/>
    </xf>
    <xf numFmtId="0" fontId="38" fillId="2" borderId="5" xfId="0" applyFont="1" applyFill="1" applyBorder="1" applyAlignment="1" applyProtection="1">
      <alignment horizontal="left" vertical="center"/>
    </xf>
    <xf numFmtId="0" fontId="5" fillId="8" borderId="61" xfId="0" applyFont="1" applyFill="1" applyBorder="1" applyAlignment="1" applyProtection="1">
      <alignment horizontal="left" vertical="center"/>
    </xf>
    <xf numFmtId="0" fontId="34" fillId="7" borderId="4" xfId="0" applyFont="1" applyFill="1" applyBorder="1" applyAlignment="1" applyProtection="1">
      <alignment horizontal="left" vertical="center"/>
    </xf>
    <xf numFmtId="0" fontId="38" fillId="2" borderId="8" xfId="0" applyFont="1" applyFill="1" applyBorder="1" applyAlignment="1" applyProtection="1">
      <alignment horizontal="left" vertical="center"/>
    </xf>
    <xf numFmtId="0" fontId="5" fillId="8" borderId="42" xfId="0" applyFont="1" applyFill="1" applyBorder="1" applyAlignment="1" applyProtection="1">
      <alignment vertical="center" wrapText="1"/>
    </xf>
    <xf numFmtId="0" fontId="38" fillId="7" borderId="7" xfId="0" applyFont="1" applyFill="1" applyBorder="1" applyAlignment="1" applyProtection="1">
      <alignment horizontal="right" vertical="center" wrapText="1"/>
    </xf>
    <xf numFmtId="0" fontId="38" fillId="7" borderId="5" xfId="0" applyFont="1" applyFill="1" applyBorder="1" applyAlignment="1" applyProtection="1">
      <alignment horizontal="left" vertical="center"/>
    </xf>
    <xf numFmtId="0" fontId="5" fillId="8" borderId="30" xfId="0" applyFont="1" applyFill="1" applyBorder="1" applyAlignment="1" applyProtection="1">
      <alignment vertical="center" wrapText="1"/>
    </xf>
    <xf numFmtId="0" fontId="34" fillId="7" borderId="5" xfId="0" applyFont="1" applyFill="1" applyBorder="1" applyAlignment="1" applyProtection="1">
      <alignment horizontal="left" vertical="center"/>
    </xf>
    <xf numFmtId="0" fontId="34" fillId="7" borderId="5" xfId="0" applyFont="1" applyFill="1" applyBorder="1" applyAlignment="1" applyProtection="1">
      <alignment vertical="center"/>
    </xf>
    <xf numFmtId="0" fontId="34" fillId="7" borderId="7" xfId="0" applyFont="1" applyFill="1" applyBorder="1" applyAlignment="1" applyProtection="1">
      <alignment vertical="center"/>
    </xf>
    <xf numFmtId="0" fontId="5" fillId="8" borderId="61" xfId="0" applyFont="1" applyFill="1" applyBorder="1" applyAlignment="1">
      <alignment horizontal="left" vertical="center"/>
    </xf>
    <xf numFmtId="0" fontId="5" fillId="8" borderId="18" xfId="0" applyFont="1" applyFill="1" applyBorder="1" applyAlignment="1" applyProtection="1">
      <alignment vertical="center"/>
    </xf>
    <xf numFmtId="0" fontId="37" fillId="8" borderId="24" xfId="0" applyFont="1" applyFill="1" applyBorder="1" applyAlignment="1" applyProtection="1">
      <alignment vertical="center" wrapText="1"/>
    </xf>
    <xf numFmtId="164" fontId="5" fillId="8" borderId="58" xfId="2" applyNumberFormat="1" applyFont="1" applyFill="1" applyBorder="1" applyAlignment="1" applyProtection="1">
      <alignment horizontal="left" vertical="center" wrapText="1"/>
    </xf>
    <xf numFmtId="0" fontId="33" fillId="2" borderId="52" xfId="0" applyFont="1" applyFill="1" applyBorder="1" applyAlignment="1" applyProtection="1">
      <alignment horizontal="left" vertical="center"/>
    </xf>
    <xf numFmtId="0" fontId="12" fillId="11" borderId="0" xfId="0" applyFont="1" applyFill="1" applyProtection="1"/>
    <xf numFmtId="0" fontId="0" fillId="11" borderId="0" xfId="0" applyFill="1" applyBorder="1" applyAlignment="1" applyProtection="1">
      <alignment vertical="center"/>
    </xf>
    <xf numFmtId="0" fontId="24" fillId="11" borderId="0" xfId="0" applyFont="1" applyFill="1" applyAlignment="1" applyProtection="1">
      <alignment vertical="center"/>
    </xf>
    <xf numFmtId="0" fontId="12" fillId="11" borderId="0" xfId="0" applyFont="1" applyFill="1" applyBorder="1" applyProtection="1"/>
    <xf numFmtId="0" fontId="12" fillId="11" borderId="0" xfId="0" applyFont="1" applyFill="1" applyAlignment="1" applyProtection="1">
      <alignment vertical="center"/>
    </xf>
    <xf numFmtId="0" fontId="23" fillId="11" borderId="0" xfId="0" applyFont="1" applyFill="1" applyProtection="1"/>
    <xf numFmtId="0" fontId="6" fillId="11" borderId="9" xfId="3" applyFont="1" applyFill="1" applyBorder="1" applyAlignment="1" applyProtection="1"/>
    <xf numFmtId="0" fontId="27" fillId="11" borderId="0" xfId="0" applyFont="1" applyFill="1" applyProtection="1"/>
    <xf numFmtId="0" fontId="23" fillId="11" borderId="0" xfId="0" applyFont="1" applyFill="1" applyAlignment="1" applyProtection="1">
      <alignment horizontal="left" vertical="top"/>
    </xf>
    <xf numFmtId="0" fontId="23" fillId="11" borderId="0" xfId="0" applyFont="1" applyFill="1" applyBorder="1" applyProtection="1"/>
    <xf numFmtId="0" fontId="10" fillId="11" borderId="0" xfId="0" applyFont="1" applyFill="1" applyBorder="1" applyAlignment="1" applyProtection="1">
      <alignment horizontal="right" vertical="center"/>
    </xf>
    <xf numFmtId="0" fontId="0" fillId="11" borderId="0" xfId="0" applyFill="1" applyBorder="1" applyAlignment="1" applyProtection="1">
      <alignment vertical="center" wrapText="1"/>
    </xf>
    <xf numFmtId="0" fontId="10" fillId="11" borderId="15" xfId="0" applyFont="1" applyFill="1" applyBorder="1" applyAlignment="1" applyProtection="1">
      <alignment vertical="center"/>
    </xf>
    <xf numFmtId="0" fontId="22" fillId="11" borderId="15" xfId="0" applyFont="1" applyFill="1" applyBorder="1" applyAlignment="1" applyProtection="1">
      <alignment vertical="center"/>
    </xf>
    <xf numFmtId="1" fontId="10" fillId="11" borderId="0" xfId="0" applyNumberFormat="1" applyFont="1" applyFill="1" applyBorder="1" applyAlignment="1" applyProtection="1">
      <alignment vertical="top" wrapText="1"/>
    </xf>
    <xf numFmtId="0" fontId="31" fillId="11" borderId="0" xfId="0" applyFont="1" applyFill="1" applyBorder="1" applyAlignment="1" applyProtection="1">
      <alignment vertical="center"/>
    </xf>
    <xf numFmtId="0" fontId="2" fillId="11" borderId="20" xfId="0" applyFont="1" applyFill="1" applyBorder="1" applyAlignment="1" applyProtection="1">
      <alignment vertical="center" wrapText="1"/>
    </xf>
    <xf numFmtId="0" fontId="2" fillId="11" borderId="28" xfId="0" applyFont="1" applyFill="1" applyBorder="1" applyAlignment="1" applyProtection="1">
      <alignment vertical="center" wrapText="1"/>
    </xf>
    <xf numFmtId="0" fontId="12" fillId="11" borderId="28" xfId="0" applyFont="1" applyFill="1" applyBorder="1" applyProtection="1"/>
    <xf numFmtId="0" fontId="10" fillId="11" borderId="28" xfId="0" applyFont="1" applyFill="1" applyBorder="1" applyProtection="1"/>
    <xf numFmtId="0" fontId="22" fillId="11" borderId="14" xfId="0" applyFont="1" applyFill="1" applyBorder="1" applyAlignment="1" applyProtection="1">
      <alignment vertical="center"/>
    </xf>
    <xf numFmtId="0" fontId="15" fillId="11" borderId="28" xfId="0" applyFont="1" applyFill="1" applyBorder="1" applyProtection="1"/>
    <xf numFmtId="0" fontId="22" fillId="11" borderId="41" xfId="0" applyFont="1" applyFill="1" applyBorder="1" applyAlignment="1" applyProtection="1">
      <alignment vertical="center"/>
    </xf>
    <xf numFmtId="0" fontId="10" fillId="11" borderId="41" xfId="0" applyFont="1" applyFill="1" applyBorder="1" applyAlignment="1" applyProtection="1">
      <alignment horizontal="left" vertical="center" wrapText="1"/>
    </xf>
    <xf numFmtId="0" fontId="10" fillId="11" borderId="9" xfId="0" applyFont="1" applyFill="1" applyBorder="1" applyProtection="1"/>
    <xf numFmtId="0" fontId="10" fillId="11" borderId="0" xfId="0" applyFont="1" applyFill="1" applyBorder="1" applyProtection="1"/>
    <xf numFmtId="0" fontId="22" fillId="11" borderId="25" xfId="0" applyFont="1" applyFill="1" applyBorder="1" applyAlignment="1" applyProtection="1">
      <alignment horizontal="left" vertical="center"/>
    </xf>
    <xf numFmtId="0" fontId="22" fillId="11" borderId="0" xfId="0" applyFont="1" applyFill="1" applyBorder="1" applyAlignment="1" applyProtection="1">
      <alignment horizontal="left" vertical="center" wrapText="1"/>
    </xf>
    <xf numFmtId="0" fontId="15" fillId="11" borderId="33" xfId="0" applyFont="1" applyFill="1" applyBorder="1" applyProtection="1"/>
    <xf numFmtId="0" fontId="15" fillId="11" borderId="0" xfId="0" applyFont="1" applyFill="1" applyBorder="1" applyProtection="1"/>
    <xf numFmtId="164" fontId="10" fillId="5" borderId="3" xfId="2" applyNumberFormat="1" applyFont="1" applyFill="1" applyBorder="1" applyAlignment="1" applyProtection="1">
      <alignment horizontal="center" vertical="center"/>
      <protection locked="0"/>
    </xf>
    <xf numFmtId="164" fontId="22" fillId="2" borderId="52" xfId="2" applyNumberFormat="1" applyFont="1" applyFill="1" applyBorder="1" applyAlignment="1" applyProtection="1">
      <alignment horizontal="center" vertical="center"/>
    </xf>
    <xf numFmtId="165" fontId="10" fillId="11" borderId="67" xfId="2" applyNumberFormat="1" applyFont="1" applyFill="1" applyBorder="1" applyAlignment="1" applyProtection="1">
      <alignment horizontal="center" vertical="center"/>
    </xf>
    <xf numFmtId="0" fontId="10" fillId="0" borderId="9" xfId="0" applyFont="1" applyFill="1" applyBorder="1" applyAlignment="1" applyProtection="1">
      <alignment vertical="center"/>
    </xf>
    <xf numFmtId="44" fontId="10" fillId="11" borderId="1" xfId="2" applyFont="1" applyFill="1" applyBorder="1" applyAlignment="1" applyProtection="1">
      <alignment horizontal="right" vertical="center"/>
    </xf>
    <xf numFmtId="42" fontId="10" fillId="5" borderId="31" xfId="2" applyNumberFormat="1" applyFont="1" applyFill="1" applyBorder="1" applyAlignment="1" applyProtection="1">
      <alignment horizontal="right" vertical="center"/>
      <protection locked="0"/>
    </xf>
    <xf numFmtId="42" fontId="5" fillId="8" borderId="60" xfId="0" applyNumberFormat="1" applyFont="1" applyFill="1" applyBorder="1" applyAlignment="1" applyProtection="1">
      <alignment horizontal="left" vertical="center" wrapText="1"/>
    </xf>
    <xf numFmtId="42" fontId="35" fillId="8" borderId="23" xfId="0" applyNumberFormat="1" applyFont="1" applyFill="1" applyBorder="1" applyAlignment="1" applyProtection="1">
      <alignment horizontal="left" vertical="center" wrapText="1"/>
    </xf>
    <xf numFmtId="0" fontId="33" fillId="6" borderId="57" xfId="0" applyFont="1" applyFill="1" applyBorder="1" applyAlignment="1" applyProtection="1">
      <alignment horizontal="right" vertical="center" wrapText="1"/>
    </xf>
    <xf numFmtId="0" fontId="15" fillId="11" borderId="0" xfId="0" applyFont="1" applyFill="1" applyBorder="1" applyAlignment="1" applyProtection="1">
      <alignment vertical="center"/>
    </xf>
    <xf numFmtId="0" fontId="21" fillId="11" borderId="0" xfId="0" applyFont="1" applyFill="1" applyAlignment="1" applyProtection="1">
      <alignment wrapText="1"/>
    </xf>
    <xf numFmtId="0" fontId="11" fillId="11" borderId="0" xfId="0" applyFont="1" applyFill="1" applyProtection="1"/>
    <xf numFmtId="0" fontId="10" fillId="0" borderId="22" xfId="0" applyFont="1" applyFill="1" applyBorder="1" applyAlignment="1" applyProtection="1">
      <alignment vertical="center"/>
    </xf>
    <xf numFmtId="0" fontId="10" fillId="0" borderId="27" xfId="0" applyFont="1" applyFill="1" applyBorder="1" applyAlignment="1" applyProtection="1">
      <alignment vertical="center"/>
    </xf>
    <xf numFmtId="9" fontId="17" fillId="11" borderId="0" xfId="0" applyNumberFormat="1" applyFont="1" applyFill="1" applyProtection="1"/>
    <xf numFmtId="0" fontId="37" fillId="9" borderId="25" xfId="0" applyFont="1" applyFill="1" applyBorder="1" applyAlignment="1">
      <alignment horizontal="right" vertical="center" wrapText="1"/>
    </xf>
    <xf numFmtId="0" fontId="37" fillId="9" borderId="25" xfId="0" applyFont="1" applyFill="1" applyBorder="1" applyAlignment="1" applyProtection="1">
      <alignment horizontal="right" vertical="center" wrapText="1"/>
    </xf>
    <xf numFmtId="0" fontId="33" fillId="2" borderId="53" xfId="0" applyFont="1" applyFill="1" applyBorder="1" applyAlignment="1" applyProtection="1">
      <alignment horizontal="center" vertical="center"/>
    </xf>
    <xf numFmtId="0" fontId="33" fillId="2" borderId="54" xfId="0" applyFont="1" applyFill="1" applyBorder="1" applyAlignment="1" applyProtection="1">
      <alignment horizontal="center" vertical="center"/>
    </xf>
    <xf numFmtId="0" fontId="38" fillId="2" borderId="5" xfId="0" applyFont="1" applyFill="1" applyBorder="1" applyAlignment="1" applyProtection="1">
      <alignment horizontal="center" vertical="center" wrapText="1"/>
    </xf>
    <xf numFmtId="0" fontId="38" fillId="2" borderId="7" xfId="0" applyFont="1" applyFill="1" applyBorder="1" applyAlignment="1" applyProtection="1">
      <alignment horizontal="center" vertical="center" wrapText="1"/>
    </xf>
    <xf numFmtId="0" fontId="5" fillId="8" borderId="25" xfId="0" applyFont="1" applyFill="1" applyBorder="1" applyAlignment="1" applyProtection="1">
      <alignment horizontal="left" vertical="center" wrapText="1"/>
    </xf>
    <xf numFmtId="0" fontId="22" fillId="11" borderId="30" xfId="0" applyFont="1" applyFill="1" applyBorder="1" applyAlignment="1" applyProtection="1">
      <alignment horizontal="left" vertical="center" wrapText="1"/>
    </xf>
    <xf numFmtId="0" fontId="2" fillId="11" borderId="0" xfId="0" applyFont="1" applyFill="1" applyAlignment="1" applyProtection="1">
      <alignment horizontal="left" vertical="top" wrapText="1"/>
    </xf>
    <xf numFmtId="0" fontId="22" fillId="11" borderId="59" xfId="0" applyFont="1" applyFill="1" applyBorder="1" applyAlignment="1" applyProtection="1">
      <alignment horizontal="right" vertical="top" wrapText="1"/>
    </xf>
    <xf numFmtId="0" fontId="22" fillId="11" borderId="58" xfId="0" applyFont="1" applyFill="1" applyBorder="1" applyAlignment="1" applyProtection="1">
      <alignment horizontal="right" vertical="top" wrapText="1"/>
    </xf>
    <xf numFmtId="0" fontId="22" fillId="0" borderId="5" xfId="0" applyFont="1" applyBorder="1" applyAlignment="1" applyProtection="1">
      <alignment horizontal="center" vertical="center" wrapText="1"/>
    </xf>
    <xf numFmtId="0" fontId="10" fillId="2" borderId="6" xfId="0" applyFont="1" applyFill="1" applyBorder="1" applyAlignment="1" applyProtection="1">
      <alignment vertical="center"/>
    </xf>
    <xf numFmtId="0" fontId="10" fillId="11" borderId="0" xfId="0" applyFont="1" applyFill="1" applyAlignment="1" applyProtection="1">
      <alignment horizontal="left" vertical="top"/>
    </xf>
    <xf numFmtId="0" fontId="22" fillId="11" borderId="55" xfId="0" applyFont="1" applyFill="1" applyBorder="1" applyAlignment="1" applyProtection="1">
      <alignment vertical="center" wrapText="1"/>
    </xf>
    <xf numFmtId="0" fontId="22" fillId="11" borderId="59" xfId="0" applyFont="1" applyFill="1" applyBorder="1" applyAlignment="1" applyProtection="1">
      <alignment vertical="top" wrapText="1"/>
    </xf>
    <xf numFmtId="0" fontId="22" fillId="11" borderId="23" xfId="0" applyFont="1" applyFill="1" applyBorder="1" applyAlignment="1" applyProtection="1">
      <alignment vertical="top" wrapText="1"/>
    </xf>
    <xf numFmtId="0" fontId="22" fillId="11" borderId="12" xfId="0" applyFont="1" applyFill="1" applyBorder="1" applyAlignment="1" applyProtection="1">
      <alignment vertical="top" wrapText="1"/>
    </xf>
    <xf numFmtId="0" fontId="10" fillId="11" borderId="0" xfId="0" applyFont="1" applyFill="1" applyProtection="1"/>
    <xf numFmtId="0" fontId="2" fillId="11" borderId="36" xfId="0" applyFont="1" applyFill="1" applyBorder="1" applyAlignment="1" applyProtection="1">
      <alignment vertical="top" wrapText="1"/>
    </xf>
    <xf numFmtId="0" fontId="2" fillId="11" borderId="41" xfId="0" applyFont="1" applyFill="1" applyBorder="1" applyAlignment="1" applyProtection="1">
      <alignment vertical="top" wrapText="1"/>
    </xf>
    <xf numFmtId="0" fontId="2" fillId="11" borderId="65" xfId="0" applyFont="1" applyFill="1" applyBorder="1" applyAlignment="1" applyProtection="1">
      <alignment vertical="top" wrapText="1"/>
    </xf>
    <xf numFmtId="0" fontId="2" fillId="11" borderId="66" xfId="0" applyFont="1" applyFill="1" applyBorder="1" applyAlignment="1" applyProtection="1">
      <alignment horizontal="left" vertical="top" wrapText="1"/>
    </xf>
    <xf numFmtId="0" fontId="2" fillId="11" borderId="67" xfId="0" applyFont="1" applyFill="1" applyBorder="1" applyAlignment="1" applyProtection="1">
      <alignment horizontal="left" vertical="top" wrapText="1"/>
    </xf>
    <xf numFmtId="0" fontId="10" fillId="11" borderId="66" xfId="0" applyFont="1" applyFill="1" applyBorder="1" applyAlignment="1" applyProtection="1">
      <alignment vertical="top"/>
    </xf>
    <xf numFmtId="0" fontId="22" fillId="0" borderId="53" xfId="0" applyFont="1" applyBorder="1" applyAlignment="1" applyProtection="1">
      <alignment horizontal="center" vertical="center" wrapText="1"/>
    </xf>
    <xf numFmtId="0" fontId="22" fillId="2" borderId="69" xfId="0" applyFont="1" applyFill="1" applyBorder="1" applyAlignment="1" applyProtection="1">
      <alignment horizontal="left" vertical="center"/>
    </xf>
    <xf numFmtId="0" fontId="22" fillId="2" borderId="6" xfId="0" applyFont="1" applyFill="1" applyBorder="1" applyAlignment="1" applyProtection="1">
      <alignment vertical="center"/>
    </xf>
    <xf numFmtId="0" fontId="22" fillId="2" borderId="68" xfId="0" applyFont="1" applyFill="1" applyBorder="1" applyAlignment="1" applyProtection="1">
      <alignment horizontal="center" vertical="center" wrapText="1"/>
    </xf>
    <xf numFmtId="0" fontId="10" fillId="11" borderId="0" xfId="0" applyFont="1" applyFill="1" applyAlignment="1" applyProtection="1">
      <alignment vertical="center"/>
    </xf>
    <xf numFmtId="0" fontId="10" fillId="11" borderId="39" xfId="0" applyFont="1" applyFill="1" applyBorder="1" applyAlignment="1" applyProtection="1">
      <alignment horizontal="right" vertical="top"/>
    </xf>
    <xf numFmtId="0" fontId="22" fillId="11" borderId="39" xfId="0" applyFont="1" applyFill="1" applyBorder="1" applyAlignment="1" applyProtection="1">
      <alignment horizontal="right" vertical="top"/>
    </xf>
    <xf numFmtId="164" fontId="10" fillId="2" borderId="56" xfId="2" applyNumberFormat="1" applyFont="1" applyFill="1" applyBorder="1" applyAlignment="1" applyProtection="1">
      <alignment horizontal="center" vertical="center"/>
    </xf>
    <xf numFmtId="0" fontId="30" fillId="11" borderId="66" xfId="0" applyFont="1" applyFill="1" applyBorder="1" applyAlignment="1" applyProtection="1">
      <alignment vertical="center"/>
    </xf>
    <xf numFmtId="0" fontId="30" fillId="11" borderId="0" xfId="0" applyFont="1" applyFill="1" applyAlignment="1" applyProtection="1">
      <alignment vertical="center" wrapText="1"/>
    </xf>
    <xf numFmtId="164" fontId="10" fillId="2" borderId="3" xfId="2" applyNumberFormat="1" applyFont="1" applyFill="1" applyBorder="1" applyAlignment="1" applyProtection="1">
      <alignment horizontal="center" vertical="center"/>
    </xf>
    <xf numFmtId="0" fontId="30" fillId="11" borderId="66" xfId="0" applyFont="1" applyFill="1" applyBorder="1" applyAlignment="1" applyProtection="1">
      <alignment vertical="center" wrapText="1"/>
    </xf>
    <xf numFmtId="0" fontId="30" fillId="11" borderId="0" xfId="0" applyFont="1" applyFill="1" applyProtection="1"/>
    <xf numFmtId="164" fontId="10" fillId="2" borderId="70" xfId="2" applyNumberFormat="1" applyFont="1" applyFill="1" applyBorder="1" applyAlignment="1" applyProtection="1">
      <alignment horizontal="center" vertical="center"/>
    </xf>
    <xf numFmtId="0" fontId="10" fillId="0" borderId="66" xfId="0" applyFont="1" applyBorder="1" applyAlignment="1" applyProtection="1">
      <alignment vertical="top"/>
    </xf>
    <xf numFmtId="0" fontId="22" fillId="11" borderId="0" xfId="0" applyFont="1" applyFill="1" applyAlignment="1" applyProtection="1">
      <alignment horizontal="left" vertical="top"/>
    </xf>
    <xf numFmtId="0" fontId="22" fillId="11" borderId="57" xfId="0" applyFont="1" applyFill="1" applyBorder="1" applyAlignment="1" applyProtection="1">
      <alignment vertical="top" wrapText="1"/>
    </xf>
    <xf numFmtId="165" fontId="10" fillId="2" borderId="17" xfId="2" applyNumberFormat="1" applyFont="1" applyFill="1" applyBorder="1" applyAlignment="1" applyProtection="1">
      <alignment horizontal="center" vertical="center"/>
    </xf>
    <xf numFmtId="0" fontId="10" fillId="11" borderId="0" xfId="0" applyFont="1" applyFill="1" applyAlignment="1" applyProtection="1">
      <alignment vertical="top"/>
    </xf>
    <xf numFmtId="0" fontId="10" fillId="11" borderId="67" xfId="0" applyFont="1" applyFill="1" applyBorder="1" applyAlignment="1" applyProtection="1">
      <alignment horizontal="center" vertical="center"/>
    </xf>
    <xf numFmtId="44" fontId="22" fillId="2" borderId="52" xfId="0" applyNumberFormat="1" applyFont="1" applyFill="1" applyBorder="1" applyAlignment="1" applyProtection="1">
      <alignment horizontal="center" vertical="center"/>
    </xf>
    <xf numFmtId="0" fontId="49" fillId="11" borderId="9" xfId="0" applyFont="1" applyFill="1" applyBorder="1" applyAlignment="1" applyProtection="1">
      <alignment vertical="top"/>
    </xf>
    <xf numFmtId="0" fontId="49" fillId="11" borderId="0" xfId="0" applyFont="1" applyFill="1" applyAlignment="1" applyProtection="1">
      <alignment vertical="top"/>
    </xf>
    <xf numFmtId="0" fontId="49" fillId="11" borderId="0" xfId="0" applyFont="1" applyFill="1" applyAlignment="1" applyProtection="1">
      <alignment horizontal="center" vertical="center"/>
    </xf>
    <xf numFmtId="0" fontId="10" fillId="11" borderId="0" xfId="0" applyFont="1" applyFill="1" applyAlignment="1" applyProtection="1">
      <alignment horizontal="center" vertical="center"/>
    </xf>
    <xf numFmtId="37" fontId="23" fillId="7" borderId="50" xfId="2" applyNumberFormat="1" applyFont="1" applyFill="1" applyBorder="1" applyAlignment="1" applyProtection="1">
      <alignment vertical="center"/>
      <protection locked="0"/>
    </xf>
    <xf numFmtId="42" fontId="36" fillId="8" borderId="31" xfId="0" applyNumberFormat="1" applyFont="1" applyFill="1" applyBorder="1" applyAlignment="1" applyProtection="1">
      <alignment horizontal="left" vertical="center" wrapText="1"/>
      <protection locked="0"/>
    </xf>
    <xf numFmtId="42" fontId="36" fillId="8" borderId="58" xfId="0" applyNumberFormat="1" applyFont="1" applyFill="1" applyBorder="1" applyAlignment="1" applyProtection="1">
      <alignment horizontal="left" vertical="center" wrapText="1"/>
      <protection locked="0"/>
    </xf>
    <xf numFmtId="42" fontId="40" fillId="9" borderId="20" xfId="0" applyNumberFormat="1" applyFont="1" applyFill="1" applyBorder="1" applyAlignment="1" applyProtection="1">
      <alignment horizontal="center" vertical="center" wrapText="1"/>
      <protection locked="0"/>
    </xf>
    <xf numFmtId="164" fontId="40" fillId="9" borderId="58" xfId="2" applyNumberFormat="1" applyFont="1" applyFill="1" applyBorder="1" applyAlignment="1" applyProtection="1">
      <alignment horizontal="left" vertical="center" wrapText="1"/>
      <protection locked="0"/>
    </xf>
    <xf numFmtId="164" fontId="36" fillId="9" borderId="58" xfId="2" applyNumberFormat="1" applyFont="1" applyFill="1" applyBorder="1" applyAlignment="1" applyProtection="1">
      <alignment horizontal="left" vertical="center" wrapText="1"/>
      <protection locked="0"/>
    </xf>
    <xf numFmtId="164" fontId="40" fillId="9" borderId="55" xfId="2" applyNumberFormat="1" applyFont="1" applyFill="1" applyBorder="1" applyAlignment="1" applyProtection="1">
      <alignment horizontal="left" vertical="center" wrapText="1"/>
      <protection locked="0"/>
    </xf>
    <xf numFmtId="164" fontId="36" fillId="9" borderId="59" xfId="2" applyNumberFormat="1" applyFont="1" applyFill="1" applyBorder="1" applyAlignment="1" applyProtection="1">
      <alignment horizontal="left" vertical="center" wrapText="1"/>
      <protection locked="0"/>
    </xf>
    <xf numFmtId="164" fontId="36" fillId="8" borderId="60" xfId="2" applyNumberFormat="1" applyFont="1" applyFill="1" applyBorder="1" applyAlignment="1" applyProtection="1">
      <alignment horizontal="left" vertical="center" wrapText="1"/>
      <protection locked="0"/>
    </xf>
    <xf numFmtId="164" fontId="36" fillId="8" borderId="23" xfId="2" applyNumberFormat="1" applyFont="1" applyFill="1" applyBorder="1" applyAlignment="1" applyProtection="1">
      <alignment horizontal="left" vertical="center" wrapText="1"/>
      <protection locked="0"/>
    </xf>
    <xf numFmtId="42" fontId="40" fillId="9" borderId="58" xfId="0" applyNumberFormat="1" applyFont="1" applyFill="1" applyBorder="1" applyAlignment="1" applyProtection="1">
      <alignment horizontal="center" vertical="center" wrapText="1"/>
      <protection locked="0"/>
    </xf>
    <xf numFmtId="0" fontId="0" fillId="0" borderId="1" xfId="0" applyBorder="1" applyAlignment="1" applyProtection="1">
      <alignment vertical="center"/>
    </xf>
    <xf numFmtId="0" fontId="20" fillId="0" borderId="0" xfId="0" applyFont="1" applyProtection="1"/>
    <xf numFmtId="0" fontId="20" fillId="0" borderId="0" xfId="0" applyFont="1" applyFill="1" applyProtection="1"/>
    <xf numFmtId="0" fontId="10" fillId="0" borderId="27" xfId="0" applyFont="1" applyBorder="1" applyAlignment="1" applyProtection="1">
      <alignment vertical="center"/>
    </xf>
    <xf numFmtId="0" fontId="13" fillId="0" borderId="0" xfId="0" applyFont="1" applyProtection="1"/>
    <xf numFmtId="0" fontId="10" fillId="11" borderId="20" xfId="0" applyFont="1" applyFill="1" applyBorder="1" applyAlignment="1" applyProtection="1">
      <alignment vertical="center"/>
    </xf>
    <xf numFmtId="0" fontId="10" fillId="11" borderId="28" xfId="0" applyFont="1" applyFill="1" applyBorder="1" applyAlignment="1" applyProtection="1">
      <alignment vertical="center"/>
    </xf>
    <xf numFmtId="0" fontId="10" fillId="11" borderId="25" xfId="0" applyFont="1" applyFill="1" applyBorder="1" applyAlignment="1" applyProtection="1">
      <alignment vertical="center"/>
    </xf>
    <xf numFmtId="0" fontId="3" fillId="11" borderId="20" xfId="0" applyFont="1" applyFill="1" applyBorder="1" applyAlignment="1" applyProtection="1">
      <alignment vertical="center"/>
    </xf>
    <xf numFmtId="42" fontId="10" fillId="2" borderId="55" xfId="2" applyNumberFormat="1" applyFont="1" applyFill="1" applyBorder="1" applyAlignment="1" applyProtection="1">
      <alignment horizontal="right" vertical="center"/>
    </xf>
    <xf numFmtId="0" fontId="8" fillId="11" borderId="26" xfId="3" applyFill="1" applyBorder="1" applyAlignment="1" applyProtection="1">
      <alignment vertical="center"/>
    </xf>
    <xf numFmtId="0" fontId="10" fillId="2" borderId="57" xfId="0" applyFont="1" applyFill="1" applyBorder="1" applyAlignment="1" applyProtection="1">
      <alignment horizontal="center" vertical="center"/>
    </xf>
    <xf numFmtId="0" fontId="33" fillId="2" borderId="53" xfId="0" applyFont="1" applyFill="1" applyBorder="1" applyAlignment="1" applyProtection="1">
      <alignment horizontal="center" vertical="center"/>
    </xf>
    <xf numFmtId="0" fontId="33" fillId="2" borderId="54" xfId="0" applyFont="1" applyFill="1" applyBorder="1" applyAlignment="1" applyProtection="1">
      <alignment horizontal="center" vertical="center"/>
    </xf>
    <xf numFmtId="0" fontId="52" fillId="11" borderId="0" xfId="0" applyFont="1" applyFill="1" applyProtection="1"/>
    <xf numFmtId="0" fontId="14" fillId="0" borderId="0" xfId="0" applyFont="1" applyFill="1" applyBorder="1" applyAlignment="1" applyProtection="1">
      <alignment vertical="center"/>
    </xf>
    <xf numFmtId="164" fontId="34" fillId="0" borderId="0" xfId="2" applyNumberFormat="1" applyFont="1" applyFill="1" applyBorder="1" applyAlignment="1" applyProtection="1">
      <alignment horizontal="center" vertical="center" wrapText="1"/>
    </xf>
    <xf numFmtId="0" fontId="38" fillId="0" borderId="9"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5" fillId="0" borderId="9"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27" fillId="0" borderId="0" xfId="0" applyFont="1" applyFill="1" applyBorder="1" applyAlignment="1" applyProtection="1">
      <alignment vertical="top" wrapText="1"/>
    </xf>
    <xf numFmtId="0" fontId="27" fillId="0" borderId="9" xfId="0" applyFont="1" applyFill="1" applyBorder="1" applyAlignment="1" applyProtection="1">
      <alignment vertical="top" wrapText="1"/>
    </xf>
    <xf numFmtId="0" fontId="27" fillId="0" borderId="0" xfId="0" applyFont="1" applyFill="1" applyBorder="1" applyAlignment="1" applyProtection="1">
      <alignment vertical="top"/>
    </xf>
    <xf numFmtId="0" fontId="38" fillId="2" borderId="6" xfId="0" applyFont="1" applyFill="1" applyBorder="1" applyAlignment="1" applyProtection="1">
      <alignment horizontal="center" vertical="center" wrapText="1"/>
    </xf>
    <xf numFmtId="0" fontId="19" fillId="0" borderId="0" xfId="0" applyFont="1" applyFill="1" applyBorder="1" applyAlignment="1" applyProtection="1">
      <alignment vertical="center"/>
    </xf>
    <xf numFmtId="44" fontId="9" fillId="11" borderId="1" xfId="2" applyFont="1" applyFill="1" applyBorder="1" applyAlignment="1" applyProtection="1">
      <alignment horizontal="right" vertical="center"/>
    </xf>
    <xf numFmtId="44" fontId="7" fillId="11" borderId="1" xfId="2" applyFont="1" applyFill="1" applyBorder="1" applyAlignment="1" applyProtection="1">
      <alignment horizontal="center" vertical="center"/>
    </xf>
    <xf numFmtId="165" fontId="10" fillId="2" borderId="74" xfId="2" applyNumberFormat="1" applyFont="1" applyFill="1" applyBorder="1" applyAlignment="1" applyProtection="1">
      <alignment horizontal="center" vertical="center"/>
    </xf>
    <xf numFmtId="165" fontId="10" fillId="2" borderId="24" xfId="2" applyNumberFormat="1" applyFont="1" applyFill="1" applyBorder="1" applyAlignment="1" applyProtection="1">
      <alignment horizontal="center" vertical="center"/>
    </xf>
    <xf numFmtId="165" fontId="10" fillId="2" borderId="76" xfId="2" applyNumberFormat="1" applyFont="1" applyFill="1" applyBorder="1" applyAlignment="1" applyProtection="1">
      <alignment horizontal="center" vertical="center"/>
    </xf>
    <xf numFmtId="0" fontId="14" fillId="7" borderId="19" xfId="0" applyFont="1" applyFill="1" applyBorder="1" applyAlignment="1" applyProtection="1">
      <alignment horizontal="right" vertical="center"/>
    </xf>
    <xf numFmtId="164" fontId="35" fillId="7" borderId="49" xfId="2" applyNumberFormat="1" applyFont="1" applyFill="1" applyBorder="1" applyAlignment="1" applyProtection="1">
      <alignment vertical="center" wrapText="1"/>
    </xf>
    <xf numFmtId="0" fontId="14" fillId="7" borderId="51" xfId="0" applyFont="1" applyFill="1" applyBorder="1" applyAlignment="1" applyProtection="1">
      <alignment horizontal="right" vertical="center"/>
    </xf>
    <xf numFmtId="164" fontId="35" fillId="7" borderId="50" xfId="2" applyNumberFormat="1" applyFont="1" applyFill="1" applyBorder="1" applyAlignment="1" applyProtection="1">
      <alignment vertical="center" wrapText="1"/>
    </xf>
    <xf numFmtId="0" fontId="25" fillId="0" borderId="36" xfId="0" applyFont="1" applyFill="1" applyBorder="1" applyAlignment="1" applyProtection="1">
      <alignment horizontal="center" vertical="center" wrapText="1"/>
    </xf>
    <xf numFmtId="0" fontId="25" fillId="0" borderId="41" xfId="0" applyFont="1" applyFill="1" applyBorder="1" applyAlignment="1" applyProtection="1">
      <alignment horizontal="center" vertical="center"/>
    </xf>
    <xf numFmtId="0" fontId="25" fillId="0" borderId="65" xfId="0" applyFont="1" applyFill="1" applyBorder="1" applyAlignment="1" applyProtection="1">
      <alignment horizontal="center" vertical="center"/>
    </xf>
    <xf numFmtId="0" fontId="22" fillId="0" borderId="5" xfId="0" applyFont="1" applyBorder="1" applyAlignment="1" applyProtection="1">
      <alignment horizontal="center" vertical="center" wrapText="1"/>
    </xf>
    <xf numFmtId="0" fontId="22" fillId="0" borderId="6" xfId="0" applyFont="1" applyBorder="1" applyAlignment="1" applyProtection="1">
      <alignment horizontal="center" vertical="center" wrapText="1"/>
    </xf>
    <xf numFmtId="0" fontId="22" fillId="0" borderId="68" xfId="0" applyFont="1" applyBorder="1" applyAlignment="1" applyProtection="1">
      <alignment horizontal="center" vertical="center" wrapText="1"/>
    </xf>
    <xf numFmtId="0" fontId="22" fillId="5" borderId="20" xfId="0" applyFont="1" applyFill="1" applyBorder="1" applyAlignment="1" applyProtection="1">
      <alignment horizontal="left" vertical="top" wrapText="1"/>
      <protection locked="0"/>
    </xf>
    <xf numFmtId="0" fontId="22" fillId="5" borderId="28" xfId="0" applyFont="1" applyFill="1" applyBorder="1" applyAlignment="1" applyProtection="1">
      <alignment horizontal="left" vertical="top" wrapText="1"/>
      <protection locked="0"/>
    </xf>
    <xf numFmtId="0" fontId="22" fillId="5" borderId="32" xfId="0" applyFont="1" applyFill="1" applyBorder="1" applyAlignment="1" applyProtection="1">
      <alignment horizontal="left" vertical="top" wrapText="1"/>
      <protection locked="0"/>
    </xf>
    <xf numFmtId="0" fontId="2" fillId="11" borderId="36" xfId="0" applyFont="1" applyFill="1" applyBorder="1" applyAlignment="1" applyProtection="1">
      <alignment horizontal="left" vertical="top" wrapText="1"/>
    </xf>
    <xf numFmtId="0" fontId="2" fillId="11" borderId="41" xfId="0" applyFont="1" applyFill="1" applyBorder="1" applyAlignment="1" applyProtection="1">
      <alignment horizontal="left" vertical="top" wrapText="1"/>
    </xf>
    <xf numFmtId="0" fontId="2" fillId="11" borderId="65" xfId="0" applyFont="1" applyFill="1" applyBorder="1" applyAlignment="1" applyProtection="1">
      <alignment horizontal="left" vertical="top" wrapText="1"/>
    </xf>
    <xf numFmtId="0" fontId="2" fillId="11" borderId="66" xfId="0" applyFont="1" applyFill="1" applyBorder="1" applyAlignment="1" applyProtection="1">
      <alignment horizontal="left" vertical="top" wrapText="1"/>
    </xf>
    <xf numFmtId="0" fontId="2" fillId="11" borderId="0" xfId="0" applyFont="1" applyFill="1" applyAlignment="1" applyProtection="1">
      <alignment horizontal="left" vertical="top" wrapText="1"/>
    </xf>
    <xf numFmtId="0" fontId="2" fillId="11" borderId="67" xfId="0" applyFont="1" applyFill="1" applyBorder="1" applyAlignment="1" applyProtection="1">
      <alignment horizontal="left" vertical="top" wrapText="1"/>
    </xf>
    <xf numFmtId="0" fontId="2" fillId="11" borderId="73" xfId="0" applyFont="1" applyFill="1" applyBorder="1" applyAlignment="1" applyProtection="1">
      <alignment horizontal="left" vertical="top" wrapText="1"/>
    </xf>
    <xf numFmtId="0" fontId="2" fillId="11" borderId="15" xfId="0" applyFont="1" applyFill="1" applyBorder="1" applyAlignment="1" applyProtection="1">
      <alignment horizontal="left" vertical="top" wrapText="1"/>
    </xf>
    <xf numFmtId="0" fontId="2" fillId="11" borderId="71" xfId="0" applyFont="1" applyFill="1" applyBorder="1" applyAlignment="1" applyProtection="1">
      <alignment horizontal="left" vertical="top" wrapText="1"/>
    </xf>
    <xf numFmtId="0" fontId="10" fillId="0" borderId="11" xfId="0" applyFont="1" applyBorder="1" applyAlignment="1" applyProtection="1">
      <alignment horizontal="right" vertical="center" wrapText="1"/>
    </xf>
    <xf numFmtId="0" fontId="10" fillId="0" borderId="72" xfId="0" applyFont="1" applyBorder="1" applyAlignment="1" applyProtection="1">
      <alignment horizontal="right" vertical="center" wrapText="1"/>
    </xf>
    <xf numFmtId="0" fontId="22" fillId="2" borderId="6" xfId="0" applyFont="1" applyFill="1" applyBorder="1" applyAlignment="1" applyProtection="1">
      <alignment horizontal="right" vertical="center"/>
    </xf>
    <xf numFmtId="0" fontId="22" fillId="2" borderId="7" xfId="0" applyFont="1" applyFill="1" applyBorder="1" applyAlignment="1" applyProtection="1">
      <alignment horizontal="right" vertical="center"/>
    </xf>
    <xf numFmtId="0" fontId="2" fillId="0" borderId="14" xfId="0" applyFont="1" applyBorder="1" applyAlignment="1" applyProtection="1">
      <alignment horizontal="left" vertical="top"/>
    </xf>
    <xf numFmtId="0" fontId="2" fillId="0" borderId="15" xfId="0" applyFont="1" applyBorder="1" applyAlignment="1" applyProtection="1">
      <alignment horizontal="left" vertical="top"/>
    </xf>
    <xf numFmtId="0" fontId="2" fillId="0" borderId="71" xfId="0" applyFont="1" applyBorder="1" applyAlignment="1" applyProtection="1">
      <alignment horizontal="left" vertical="top"/>
    </xf>
    <xf numFmtId="0" fontId="22" fillId="2" borderId="69" xfId="0" applyFont="1" applyFill="1" applyBorder="1" applyAlignment="1" applyProtection="1">
      <alignment horizontal="left" vertical="center"/>
    </xf>
    <xf numFmtId="0" fontId="22" fillId="2" borderId="6" xfId="0" applyFont="1" applyFill="1" applyBorder="1" applyAlignment="1" applyProtection="1">
      <alignment horizontal="left" vertical="center"/>
    </xf>
    <xf numFmtId="0" fontId="22" fillId="2" borderId="7" xfId="0" applyFont="1" applyFill="1" applyBorder="1" applyAlignment="1" applyProtection="1">
      <alignment horizontal="left" vertical="center"/>
    </xf>
    <xf numFmtId="0" fontId="2" fillId="0" borderId="38" xfId="0" applyFont="1" applyBorder="1" applyAlignment="1" applyProtection="1">
      <alignment horizontal="left" vertical="top"/>
    </xf>
    <xf numFmtId="0" fontId="2" fillId="0" borderId="39" xfId="0" applyFont="1" applyBorder="1" applyAlignment="1" applyProtection="1">
      <alignment horizontal="left" vertical="top"/>
    </xf>
    <xf numFmtId="0" fontId="2" fillId="0" borderId="48" xfId="0" applyFont="1" applyBorder="1" applyAlignment="1" applyProtection="1">
      <alignment horizontal="left" vertical="top"/>
    </xf>
    <xf numFmtId="0" fontId="22" fillId="2" borderId="69" xfId="0" applyFont="1" applyFill="1" applyBorder="1" applyAlignment="1" applyProtection="1">
      <alignment horizontal="left" vertical="top" wrapText="1"/>
    </xf>
    <xf numFmtId="0" fontId="10" fillId="0" borderId="6" xfId="0" applyFont="1" applyBorder="1" applyProtection="1"/>
    <xf numFmtId="0" fontId="10" fillId="0" borderId="68" xfId="0" applyFont="1" applyBorder="1" applyProtection="1"/>
    <xf numFmtId="0" fontId="2" fillId="11" borderId="10" xfId="0" applyFont="1" applyFill="1" applyBorder="1" applyAlignment="1" applyProtection="1">
      <alignment horizontal="left" vertical="top"/>
    </xf>
    <xf numFmtId="0" fontId="2" fillId="11" borderId="33" xfId="0" applyFont="1" applyFill="1" applyBorder="1" applyAlignment="1" applyProtection="1">
      <alignment horizontal="left" vertical="top"/>
    </xf>
    <xf numFmtId="0" fontId="2" fillId="11" borderId="75" xfId="0" applyFont="1" applyFill="1" applyBorder="1" applyAlignment="1" applyProtection="1">
      <alignment horizontal="left" vertical="top"/>
    </xf>
    <xf numFmtId="0" fontId="10" fillId="0" borderId="20" xfId="0" applyFont="1" applyBorder="1" applyAlignment="1" applyProtection="1">
      <alignment horizontal="right" vertical="center" wrapText="1"/>
    </xf>
    <xf numFmtId="0" fontId="10" fillId="0" borderId="28" xfId="0" applyFont="1" applyBorder="1" applyAlignment="1" applyProtection="1">
      <alignment horizontal="right" vertical="center" wrapText="1"/>
    </xf>
    <xf numFmtId="0" fontId="10" fillId="0" borderId="32" xfId="0" applyFont="1" applyBorder="1" applyAlignment="1" applyProtection="1">
      <alignment horizontal="right" vertical="center" wrapText="1"/>
    </xf>
    <xf numFmtId="0" fontId="22" fillId="0" borderId="28" xfId="0" applyFont="1" applyBorder="1" applyAlignment="1" applyProtection="1">
      <alignment horizontal="right" vertical="center" wrapText="1"/>
    </xf>
    <xf numFmtId="0" fontId="22" fillId="0" borderId="32" xfId="0" applyFont="1" applyBorder="1" applyAlignment="1" applyProtection="1">
      <alignment horizontal="right" vertical="center" wrapText="1"/>
    </xf>
    <xf numFmtId="0" fontId="10" fillId="0" borderId="20" xfId="0" applyFont="1" applyFill="1" applyBorder="1" applyAlignment="1" applyProtection="1">
      <alignment horizontal="right" vertical="center" wrapText="1"/>
    </xf>
    <xf numFmtId="0" fontId="10" fillId="0" borderId="28" xfId="0" applyFont="1" applyFill="1" applyBorder="1" applyAlignment="1" applyProtection="1">
      <alignment horizontal="right" vertical="center" wrapText="1"/>
    </xf>
    <xf numFmtId="0" fontId="10" fillId="0" borderId="32" xfId="0" applyFont="1" applyFill="1" applyBorder="1" applyAlignment="1" applyProtection="1">
      <alignment horizontal="right" vertical="center" wrapText="1"/>
    </xf>
    <xf numFmtId="0" fontId="29" fillId="11" borderId="0" xfId="0" applyFont="1" applyFill="1" applyAlignment="1" applyProtection="1">
      <alignment horizontal="center" vertical="center"/>
    </xf>
    <xf numFmtId="0" fontId="27" fillId="0" borderId="8" xfId="0" applyFont="1" applyFill="1" applyBorder="1" applyAlignment="1" applyProtection="1">
      <alignment horizontal="left" vertical="top" wrapText="1"/>
      <protection locked="0"/>
    </xf>
    <xf numFmtId="0" fontId="27" fillId="0" borderId="11" xfId="0" applyFont="1" applyFill="1" applyBorder="1" applyAlignment="1" applyProtection="1">
      <alignment horizontal="left" vertical="top" wrapText="1"/>
      <protection locked="0"/>
    </xf>
    <xf numFmtId="0" fontId="27" fillId="0" borderId="34" xfId="0" applyFont="1" applyFill="1" applyBorder="1" applyAlignment="1" applyProtection="1">
      <alignment horizontal="left" vertical="top" wrapText="1"/>
      <protection locked="0"/>
    </xf>
    <xf numFmtId="0" fontId="27" fillId="0" borderId="9" xfId="0" applyFont="1" applyFill="1" applyBorder="1" applyAlignment="1" applyProtection="1">
      <alignment horizontal="left" vertical="top" wrapText="1"/>
      <protection locked="0"/>
    </xf>
    <xf numFmtId="0" fontId="27" fillId="0" borderId="0" xfId="0" applyFont="1" applyFill="1" applyBorder="1" applyAlignment="1" applyProtection="1">
      <alignment horizontal="left" vertical="top" wrapText="1"/>
      <protection locked="0"/>
    </xf>
    <xf numFmtId="0" fontId="27" fillId="0" borderId="1" xfId="0" applyFont="1" applyFill="1" applyBorder="1" applyAlignment="1" applyProtection="1">
      <alignment horizontal="left" vertical="top" wrapText="1"/>
      <protection locked="0"/>
    </xf>
    <xf numFmtId="0" fontId="27" fillId="0" borderId="10" xfId="0" applyFont="1" applyFill="1" applyBorder="1" applyAlignment="1" applyProtection="1">
      <alignment horizontal="left" vertical="top" wrapText="1"/>
      <protection locked="0"/>
    </xf>
    <xf numFmtId="0" fontId="27" fillId="0" borderId="33" xfId="0" applyFont="1" applyFill="1" applyBorder="1" applyAlignment="1" applyProtection="1">
      <alignment horizontal="left" vertical="top" wrapText="1"/>
      <protection locked="0"/>
    </xf>
    <xf numFmtId="0" fontId="27" fillId="0" borderId="13" xfId="0" applyFont="1" applyFill="1" applyBorder="1" applyAlignment="1" applyProtection="1">
      <alignment horizontal="left" vertical="top" wrapText="1"/>
      <protection locked="0"/>
    </xf>
    <xf numFmtId="0" fontId="15" fillId="6" borderId="48" xfId="0" applyFont="1" applyFill="1" applyBorder="1" applyAlignment="1" applyProtection="1">
      <alignment horizontal="left" vertical="center" wrapText="1"/>
    </xf>
    <xf numFmtId="0" fontId="15" fillId="6" borderId="56" xfId="0" applyFont="1" applyFill="1" applyBorder="1" applyAlignment="1" applyProtection="1">
      <alignment horizontal="left" vertical="center"/>
    </xf>
    <xf numFmtId="0" fontId="15" fillId="6" borderId="48" xfId="0" applyFont="1" applyFill="1" applyBorder="1" applyAlignment="1" applyProtection="1">
      <alignment horizontal="left" vertical="center"/>
    </xf>
    <xf numFmtId="0" fontId="15" fillId="6" borderId="49" xfId="0" applyFont="1" applyFill="1" applyBorder="1" applyAlignment="1" applyProtection="1">
      <alignment horizontal="left" vertical="center"/>
    </xf>
    <xf numFmtId="0" fontId="15" fillId="6" borderId="35" xfId="0" applyFont="1" applyFill="1" applyBorder="1" applyAlignment="1" applyProtection="1">
      <alignment horizontal="left" vertical="center" wrapText="1"/>
    </xf>
    <xf numFmtId="0" fontId="15" fillId="6" borderId="21" xfId="0" applyFont="1" applyFill="1" applyBorder="1" applyAlignment="1" applyProtection="1">
      <alignment horizontal="left" vertical="center" wrapText="1"/>
    </xf>
    <xf numFmtId="0" fontId="15" fillId="6" borderId="50" xfId="0" applyFont="1" applyFill="1" applyBorder="1" applyAlignment="1" applyProtection="1">
      <alignment horizontal="left" vertical="center" wrapText="1"/>
    </xf>
    <xf numFmtId="0" fontId="33" fillId="2" borderId="5" xfId="0" applyFont="1" applyFill="1" applyBorder="1" applyAlignment="1" applyProtection="1">
      <alignment horizontal="center" vertical="center"/>
    </xf>
    <xf numFmtId="0" fontId="33" fillId="2" borderId="7" xfId="0" applyFont="1" applyFill="1" applyBorder="1" applyAlignment="1" applyProtection="1">
      <alignment horizontal="center" vertical="center"/>
    </xf>
    <xf numFmtId="0" fontId="30" fillId="4" borderId="5" xfId="0" applyFont="1" applyFill="1" applyBorder="1" applyAlignment="1" applyProtection="1">
      <alignment horizontal="left" vertical="top" wrapText="1"/>
      <protection locked="0"/>
    </xf>
    <xf numFmtId="0" fontId="30" fillId="4" borderId="6" xfId="0" applyFont="1" applyFill="1" applyBorder="1" applyAlignment="1" applyProtection="1">
      <alignment horizontal="left" vertical="top" wrapText="1"/>
      <protection locked="0"/>
    </xf>
    <xf numFmtId="0" fontId="30" fillId="4" borderId="7" xfId="0" applyFont="1" applyFill="1" applyBorder="1" applyAlignment="1" applyProtection="1">
      <alignment horizontal="left" vertical="top" wrapText="1"/>
      <protection locked="0"/>
    </xf>
    <xf numFmtId="0" fontId="9" fillId="0" borderId="9"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1" xfId="0" applyFont="1" applyFill="1" applyBorder="1" applyAlignment="1" applyProtection="1">
      <alignment horizontal="left" vertical="top" wrapText="1"/>
    </xf>
    <xf numFmtId="0" fontId="29" fillId="11" borderId="8" xfId="0" applyFont="1" applyFill="1" applyBorder="1" applyAlignment="1" applyProtection="1">
      <alignment horizontal="center" vertical="center" wrapText="1"/>
    </xf>
    <xf numFmtId="0" fontId="29" fillId="11" borderId="11" xfId="0" applyFont="1" applyFill="1" applyBorder="1" applyAlignment="1" applyProtection="1">
      <alignment horizontal="center" vertical="center"/>
    </xf>
    <xf numFmtId="0" fontId="29" fillId="11" borderId="34" xfId="0" applyFont="1" applyFill="1" applyBorder="1" applyAlignment="1" applyProtection="1">
      <alignment horizontal="center" vertical="center"/>
    </xf>
    <xf numFmtId="0" fontId="29" fillId="0" borderId="10" xfId="0" applyFont="1" applyFill="1" applyBorder="1" applyAlignment="1" applyProtection="1">
      <alignment horizontal="center" vertical="center" wrapText="1"/>
    </xf>
    <xf numFmtId="0" fontId="29" fillId="0" borderId="33" xfId="0" applyFont="1" applyFill="1" applyBorder="1" applyAlignment="1" applyProtection="1">
      <alignment horizontal="center" vertical="center" wrapText="1"/>
    </xf>
    <xf numFmtId="0" fontId="29" fillId="0" borderId="13" xfId="0" applyFont="1" applyFill="1" applyBorder="1" applyAlignment="1" applyProtection="1">
      <alignment horizontal="center" vertical="center" wrapText="1"/>
    </xf>
    <xf numFmtId="0" fontId="0" fillId="0" borderId="0" xfId="0" applyFont="1" applyFill="1" applyBorder="1" applyAlignment="1" applyProtection="1">
      <alignment wrapText="1"/>
    </xf>
    <xf numFmtId="0" fontId="0" fillId="0" borderId="0" xfId="0" applyFont="1" applyBorder="1" applyAlignment="1" applyProtection="1">
      <alignment wrapText="1"/>
    </xf>
    <xf numFmtId="0" fontId="0" fillId="0" borderId="1" xfId="0" applyFont="1" applyBorder="1" applyAlignment="1" applyProtection="1">
      <alignment wrapText="1"/>
    </xf>
    <xf numFmtId="0" fontId="0" fillId="5" borderId="5" xfId="0" applyFont="1" applyFill="1" applyBorder="1" applyAlignment="1" applyProtection="1">
      <alignment horizontal="left" vertical="top" wrapText="1"/>
      <protection locked="0"/>
    </xf>
    <xf numFmtId="0" fontId="0" fillId="5" borderId="6" xfId="0" applyFont="1" applyFill="1" applyBorder="1" applyAlignment="1" applyProtection="1">
      <alignment horizontal="left" vertical="top" wrapText="1"/>
      <protection locked="0"/>
    </xf>
    <xf numFmtId="0" fontId="0" fillId="5" borderId="7"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34"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9" fillId="0" borderId="52" xfId="0" applyFont="1" applyFill="1" applyBorder="1" applyAlignment="1" applyProtection="1">
      <alignment horizontal="left" vertical="center"/>
    </xf>
    <xf numFmtId="0" fontId="9" fillId="0" borderId="53" xfId="0" applyFont="1" applyFill="1" applyBorder="1" applyAlignment="1" applyProtection="1">
      <alignment horizontal="left" vertical="center"/>
    </xf>
    <xf numFmtId="0" fontId="10" fillId="5" borderId="5" xfId="0" applyFont="1" applyFill="1" applyBorder="1" applyAlignment="1" applyProtection="1">
      <alignment horizontal="left" vertical="top" wrapText="1"/>
      <protection locked="0"/>
    </xf>
    <xf numFmtId="0" fontId="10" fillId="5" borderId="6"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29" fillId="11" borderId="8" xfId="0" applyFont="1" applyFill="1" applyBorder="1" applyAlignment="1" applyProtection="1">
      <alignment horizontal="center" vertical="top" wrapText="1"/>
    </xf>
    <xf numFmtId="0" fontId="29" fillId="11" borderId="11" xfId="0" applyFont="1" applyFill="1" applyBorder="1" applyAlignment="1" applyProtection="1">
      <alignment horizontal="center" vertical="top"/>
    </xf>
    <xf numFmtId="0" fontId="29" fillId="11" borderId="34" xfId="0" applyFont="1" applyFill="1" applyBorder="1" applyAlignment="1" applyProtection="1">
      <alignment horizontal="center" vertical="top"/>
    </xf>
    <xf numFmtId="0" fontId="28" fillId="0" borderId="10"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2" fillId="0" borderId="8" xfId="0" applyFont="1" applyFill="1" applyBorder="1" applyAlignment="1" applyProtection="1">
      <alignment vertical="center" wrapText="1"/>
    </xf>
    <xf numFmtId="0" fontId="22" fillId="0" borderId="11" xfId="0" applyFont="1" applyFill="1" applyBorder="1" applyAlignment="1" applyProtection="1">
      <alignment vertical="center" wrapText="1"/>
    </xf>
    <xf numFmtId="0" fontId="22" fillId="0" borderId="34" xfId="0" applyFont="1" applyFill="1" applyBorder="1" applyAlignment="1" applyProtection="1">
      <alignment vertical="center" wrapText="1"/>
    </xf>
    <xf numFmtId="0" fontId="3" fillId="0" borderId="10" xfId="0" applyFont="1" applyFill="1" applyBorder="1" applyAlignment="1" applyProtection="1">
      <alignment horizontal="left" vertical="center" wrapText="1"/>
    </xf>
    <xf numFmtId="0" fontId="3" fillId="0" borderId="33"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7" fillId="9" borderId="20" xfId="0" applyFont="1" applyFill="1" applyBorder="1" applyAlignment="1">
      <alignment horizontal="right" vertical="center" wrapText="1"/>
    </xf>
    <xf numFmtId="0" fontId="37" fillId="9" borderId="25" xfId="0" applyFont="1" applyFill="1" applyBorder="1" applyAlignment="1">
      <alignment horizontal="right" vertical="center" wrapText="1"/>
    </xf>
    <xf numFmtId="0" fontId="33" fillId="2" borderId="52" xfId="0" applyFont="1" applyFill="1" applyBorder="1" applyAlignment="1" applyProtection="1">
      <alignment horizontal="center" vertical="center"/>
    </xf>
    <xf numFmtId="0" fontId="33" fillId="2" borderId="53" xfId="0" applyFont="1" applyFill="1" applyBorder="1" applyAlignment="1" applyProtection="1">
      <alignment horizontal="center" vertical="center"/>
    </xf>
    <xf numFmtId="0" fontId="33" fillId="2" borderId="54" xfId="0" applyFont="1" applyFill="1" applyBorder="1" applyAlignment="1" applyProtection="1">
      <alignment horizontal="center" vertical="center"/>
    </xf>
    <xf numFmtId="0" fontId="5" fillId="8" borderId="20" xfId="0" applyFont="1" applyFill="1" applyBorder="1" applyAlignment="1" applyProtection="1">
      <alignment horizontal="left" vertical="center" wrapText="1"/>
    </xf>
    <xf numFmtId="0" fontId="5" fillId="8" borderId="25" xfId="0" applyFont="1" applyFill="1" applyBorder="1" applyAlignment="1" applyProtection="1">
      <alignment horizontal="left" vertical="center" wrapText="1"/>
    </xf>
    <xf numFmtId="0" fontId="29" fillId="0" borderId="0" xfId="0" applyFont="1" applyAlignment="1" applyProtection="1">
      <alignment horizontal="center" vertical="center"/>
    </xf>
    <xf numFmtId="0" fontId="14" fillId="7" borderId="20" xfId="0" applyFont="1" applyFill="1" applyBorder="1" applyAlignment="1" applyProtection="1">
      <alignment horizontal="right" vertical="center"/>
    </xf>
    <xf numFmtId="0" fontId="14" fillId="7" borderId="32" xfId="0" applyFont="1" applyFill="1" applyBorder="1" applyAlignment="1" applyProtection="1">
      <alignment horizontal="right" vertical="center"/>
    </xf>
    <xf numFmtId="0" fontId="32" fillId="7" borderId="37" xfId="0" applyFont="1" applyFill="1" applyBorder="1" applyAlignment="1" applyProtection="1">
      <alignment horizontal="right" vertical="center"/>
    </xf>
    <xf numFmtId="0" fontId="32" fillId="7" borderId="35" xfId="0" applyFont="1" applyFill="1" applyBorder="1" applyAlignment="1" applyProtection="1">
      <alignment horizontal="right" vertical="center"/>
    </xf>
    <xf numFmtId="0" fontId="38" fillId="2" borderId="5" xfId="0" applyFont="1" applyFill="1" applyBorder="1" applyAlignment="1" applyProtection="1">
      <alignment horizontal="center" vertical="center" wrapText="1"/>
    </xf>
    <xf numFmtId="0" fontId="38" fillId="2" borderId="7" xfId="0" applyFont="1" applyFill="1" applyBorder="1" applyAlignment="1" applyProtection="1">
      <alignment horizontal="center" vertical="center" wrapText="1"/>
    </xf>
    <xf numFmtId="0" fontId="38" fillId="7" borderId="6" xfId="0" applyFont="1" applyFill="1" applyBorder="1" applyAlignment="1" applyProtection="1">
      <alignment horizontal="left" vertical="center" wrapText="1"/>
    </xf>
    <xf numFmtId="0" fontId="38" fillId="7" borderId="7" xfId="0" applyFont="1" applyFill="1" applyBorder="1" applyAlignment="1" applyProtection="1">
      <alignment horizontal="left" vertical="center" wrapText="1"/>
    </xf>
    <xf numFmtId="0" fontId="27" fillId="0" borderId="11" xfId="0" applyFont="1" applyFill="1" applyBorder="1" applyAlignment="1" applyProtection="1">
      <alignment horizontal="left" vertical="top"/>
      <protection locked="0"/>
    </xf>
    <xf numFmtId="0" fontId="27" fillId="0" borderId="34" xfId="0" applyFont="1" applyFill="1" applyBorder="1" applyAlignment="1" applyProtection="1">
      <alignment horizontal="left" vertical="top"/>
      <protection locked="0"/>
    </xf>
    <xf numFmtId="0" fontId="27" fillId="0" borderId="9" xfId="0" applyFont="1" applyFill="1" applyBorder="1" applyAlignment="1" applyProtection="1">
      <alignment horizontal="left" vertical="top"/>
      <protection locked="0"/>
    </xf>
    <xf numFmtId="0" fontId="27" fillId="0" borderId="0" xfId="0" applyFont="1" applyFill="1" applyBorder="1" applyAlignment="1" applyProtection="1">
      <alignment horizontal="left" vertical="top"/>
      <protection locked="0"/>
    </xf>
    <xf numFmtId="0" fontId="27" fillId="0" borderId="1" xfId="0" applyFont="1" applyFill="1" applyBorder="1" applyAlignment="1" applyProtection="1">
      <alignment horizontal="left" vertical="top"/>
      <protection locked="0"/>
    </xf>
    <xf numFmtId="0" fontId="27" fillId="0" borderId="10" xfId="0" applyFont="1" applyFill="1" applyBorder="1" applyAlignment="1" applyProtection="1">
      <alignment horizontal="left" vertical="top"/>
      <protection locked="0"/>
    </xf>
    <xf numFmtId="0" fontId="27" fillId="0" borderId="33" xfId="0" applyFont="1" applyFill="1" applyBorder="1" applyAlignment="1" applyProtection="1">
      <alignment horizontal="left" vertical="top"/>
      <protection locked="0"/>
    </xf>
    <xf numFmtId="0" fontId="27" fillId="0" borderId="13" xfId="0" applyFont="1" applyFill="1" applyBorder="1" applyAlignment="1" applyProtection="1">
      <alignment horizontal="left" vertical="top"/>
      <protection locked="0"/>
    </xf>
    <xf numFmtId="0" fontId="37" fillId="9" borderId="20" xfId="0" applyFont="1" applyFill="1" applyBorder="1" applyAlignment="1" applyProtection="1">
      <alignment horizontal="right" vertical="center" wrapText="1"/>
    </xf>
    <xf numFmtId="0" fontId="37" fillId="9" borderId="25" xfId="0" applyFont="1" applyFill="1" applyBorder="1" applyAlignment="1" applyProtection="1">
      <alignment horizontal="right" vertical="center" wrapText="1"/>
    </xf>
    <xf numFmtId="0" fontId="38" fillId="2" borderId="5" xfId="0" applyFont="1" applyFill="1" applyBorder="1" applyAlignment="1" applyProtection="1">
      <alignment horizontal="center" vertical="center"/>
    </xf>
    <xf numFmtId="0" fontId="38" fillId="2" borderId="7" xfId="0" applyFont="1" applyFill="1" applyBorder="1" applyAlignment="1" applyProtection="1">
      <alignment horizontal="center" vertical="center"/>
    </xf>
    <xf numFmtId="0" fontId="29" fillId="0" borderId="8" xfId="0" applyFont="1" applyFill="1" applyBorder="1" applyAlignment="1" applyProtection="1">
      <alignment horizontal="center" vertical="center" wrapText="1"/>
    </xf>
    <xf numFmtId="0" fontId="29" fillId="0" borderId="11" xfId="0" applyFont="1" applyFill="1" applyBorder="1" applyAlignment="1" applyProtection="1">
      <alignment horizontal="center" vertical="center"/>
    </xf>
    <xf numFmtId="0" fontId="29" fillId="0" borderId="34" xfId="0" applyFont="1" applyFill="1" applyBorder="1" applyAlignment="1" applyProtection="1">
      <alignment horizontal="center" vertical="center"/>
    </xf>
    <xf numFmtId="0" fontId="19" fillId="0" borderId="46" xfId="0" applyFont="1" applyFill="1" applyBorder="1" applyAlignment="1" applyProtection="1">
      <alignment vertical="center" wrapText="1"/>
    </xf>
    <xf numFmtId="0" fontId="0" fillId="0" borderId="47" xfId="0" applyBorder="1" applyAlignment="1" applyProtection="1">
      <alignment vertical="center" wrapText="1"/>
    </xf>
    <xf numFmtId="0" fontId="10" fillId="0" borderId="43" xfId="0" applyFont="1" applyBorder="1" applyAlignment="1" applyProtection="1">
      <alignment vertical="center"/>
    </xf>
    <xf numFmtId="0" fontId="10" fillId="0" borderId="44" xfId="0" applyFont="1" applyBorder="1" applyAlignment="1" applyProtection="1">
      <alignment vertical="center"/>
    </xf>
    <xf numFmtId="0" fontId="10" fillId="0" borderId="64" xfId="0" applyFont="1" applyBorder="1" applyAlignment="1" applyProtection="1">
      <alignment vertical="center"/>
    </xf>
    <xf numFmtId="0" fontId="0" fillId="11" borderId="36" xfId="0" applyFill="1" applyBorder="1" applyAlignment="1" applyProtection="1">
      <alignment horizontal="left" vertical="top" wrapText="1"/>
    </xf>
    <xf numFmtId="0" fontId="0" fillId="11" borderId="41" xfId="0" applyFill="1" applyBorder="1" applyAlignment="1" applyProtection="1">
      <alignment horizontal="left" vertical="top" wrapText="1"/>
    </xf>
    <xf numFmtId="0" fontId="0" fillId="11" borderId="42" xfId="0" applyFill="1" applyBorder="1" applyAlignment="1" applyProtection="1">
      <alignment horizontal="left" vertical="top" wrapText="1"/>
    </xf>
    <xf numFmtId="0" fontId="29" fillId="0" borderId="8" xfId="0" applyFont="1" applyFill="1" applyBorder="1" applyAlignment="1" applyProtection="1">
      <alignment horizontal="center" vertical="top" wrapText="1"/>
    </xf>
    <xf numFmtId="0" fontId="29" fillId="0" borderId="11" xfId="0" applyFont="1" applyFill="1" applyBorder="1" applyAlignment="1" applyProtection="1">
      <alignment horizontal="center" vertical="top"/>
    </xf>
    <xf numFmtId="0" fontId="29" fillId="0" borderId="34" xfId="0" applyFont="1" applyFill="1" applyBorder="1" applyAlignment="1" applyProtection="1">
      <alignment horizontal="center" vertical="top"/>
    </xf>
    <xf numFmtId="0" fontId="39" fillId="5" borderId="27" xfId="0" applyFont="1" applyFill="1" applyBorder="1" applyAlignment="1" applyProtection="1">
      <alignment horizontal="left" vertical="center" wrapText="1"/>
      <protection locked="0"/>
    </xf>
    <xf numFmtId="0" fontId="39" fillId="5" borderId="28" xfId="0" applyFont="1" applyFill="1" applyBorder="1" applyAlignment="1" applyProtection="1">
      <alignment horizontal="left" vertical="center" wrapText="1"/>
      <protection locked="0"/>
    </xf>
    <xf numFmtId="0" fontId="25" fillId="0" borderId="8" xfId="0" applyFont="1" applyFill="1" applyBorder="1" applyAlignment="1" applyProtection="1">
      <alignment horizontal="center" wrapText="1"/>
    </xf>
    <xf numFmtId="0" fontId="25" fillId="0" borderId="11" xfId="0" applyFont="1" applyFill="1" applyBorder="1" applyAlignment="1" applyProtection="1">
      <alignment horizontal="center"/>
    </xf>
    <xf numFmtId="0" fontId="25" fillId="0" borderId="34" xfId="0" applyFont="1" applyFill="1" applyBorder="1" applyAlignment="1" applyProtection="1">
      <alignment horizontal="center"/>
    </xf>
    <xf numFmtId="0" fontId="29" fillId="0" borderId="10" xfId="0" applyFont="1" applyFill="1" applyBorder="1" applyAlignment="1" applyProtection="1">
      <alignment horizontal="center" vertical="center"/>
    </xf>
    <xf numFmtId="0" fontId="29" fillId="0" borderId="33" xfId="0" applyFont="1" applyFill="1" applyBorder="1" applyAlignment="1" applyProtection="1">
      <alignment horizontal="center" vertical="center"/>
    </xf>
    <xf numFmtId="0" fontId="29" fillId="0" borderId="13" xfId="0" applyFont="1" applyFill="1" applyBorder="1" applyAlignment="1" applyProtection="1">
      <alignment horizontal="center" vertical="center"/>
    </xf>
    <xf numFmtId="0" fontId="2" fillId="0" borderId="5"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2" fillId="0" borderId="14" xfId="0" applyFont="1" applyFill="1" applyBorder="1" applyAlignment="1" applyProtection="1"/>
    <xf numFmtId="0" fontId="22" fillId="0" borderId="15" xfId="0" applyFont="1" applyFill="1" applyBorder="1" applyAlignment="1" applyProtection="1"/>
    <xf numFmtId="0" fontId="2" fillId="0" borderId="2" xfId="0" applyFont="1" applyFill="1" applyBorder="1" applyAlignment="1" applyProtection="1">
      <alignment vertical="center"/>
    </xf>
    <xf numFmtId="0" fontId="10" fillId="0" borderId="17" xfId="0" applyFont="1" applyFill="1" applyBorder="1" applyAlignment="1" applyProtection="1">
      <alignment vertical="center"/>
    </xf>
    <xf numFmtId="0" fontId="10" fillId="0" borderId="18" xfId="0" applyFont="1" applyBorder="1" applyAlignment="1" applyProtection="1">
      <alignment vertical="center"/>
    </xf>
    <xf numFmtId="0" fontId="10" fillId="0" borderId="3" xfId="0" applyFont="1" applyBorder="1" applyAlignment="1" applyProtection="1">
      <alignment vertical="center"/>
    </xf>
    <xf numFmtId="0" fontId="10" fillId="0" borderId="18" xfId="0" applyFont="1" applyFill="1" applyBorder="1" applyAlignment="1" applyProtection="1">
      <alignment vertical="center"/>
    </xf>
    <xf numFmtId="0" fontId="10" fillId="0" borderId="3" xfId="0" applyFont="1" applyFill="1" applyBorder="1" applyAlignment="1" applyProtection="1">
      <alignment vertical="center"/>
    </xf>
    <xf numFmtId="0" fontId="9" fillId="0" borderId="5"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22" fillId="0" borderId="5" xfId="0" applyFont="1" applyFill="1" applyBorder="1" applyAlignment="1" applyProtection="1">
      <alignment horizontal="left" vertical="top" wrapText="1"/>
    </xf>
    <xf numFmtId="0" fontId="22" fillId="0" borderId="6" xfId="0" applyFont="1" applyFill="1" applyBorder="1" applyAlignment="1" applyProtection="1">
      <alignment horizontal="left" vertical="top" wrapText="1"/>
    </xf>
    <xf numFmtId="0" fontId="22" fillId="0" borderId="20" xfId="0" applyFont="1" applyFill="1" applyBorder="1" applyAlignment="1" applyProtection="1">
      <alignment horizontal="left" vertical="center"/>
    </xf>
    <xf numFmtId="0" fontId="22" fillId="0" borderId="28" xfId="0" applyFont="1" applyFill="1" applyBorder="1" applyAlignment="1" applyProtection="1">
      <alignment horizontal="left" vertical="center"/>
    </xf>
    <xf numFmtId="0" fontId="22" fillId="0" borderId="20" xfId="0" applyFont="1" applyFill="1" applyBorder="1" applyAlignment="1" applyProtection="1">
      <alignment horizontal="left" vertical="center" wrapText="1"/>
    </xf>
    <xf numFmtId="0" fontId="22" fillId="0" borderId="28" xfId="0" applyFont="1" applyFill="1" applyBorder="1" applyAlignment="1" applyProtection="1">
      <alignment horizontal="left" vertical="center" wrapText="1"/>
    </xf>
    <xf numFmtId="0" fontId="39" fillId="5" borderId="25" xfId="0" applyFont="1" applyFill="1" applyBorder="1" applyAlignment="1" applyProtection="1">
      <alignment horizontal="left" vertical="center" wrapText="1"/>
      <protection locked="0"/>
    </xf>
    <xf numFmtId="0" fontId="2" fillId="11" borderId="20" xfId="0" applyFont="1" applyFill="1" applyBorder="1" applyAlignment="1" applyProtection="1">
      <alignment horizontal="left" vertical="center" wrapText="1"/>
    </xf>
    <xf numFmtId="0" fontId="2" fillId="11" borderId="28" xfId="0" applyFont="1" applyFill="1" applyBorder="1" applyAlignment="1" applyProtection="1">
      <alignment horizontal="left" vertical="center" wrapText="1"/>
    </xf>
    <xf numFmtId="0" fontId="2" fillId="11" borderId="25" xfId="0" applyFont="1" applyFill="1" applyBorder="1" applyAlignment="1" applyProtection="1">
      <alignment horizontal="left" vertical="center" wrapText="1"/>
    </xf>
    <xf numFmtId="0" fontId="3" fillId="11" borderId="20" xfId="0" applyFont="1" applyFill="1" applyBorder="1" applyAlignment="1" applyProtection="1">
      <alignment horizontal="left" vertical="center" wrapText="1"/>
    </xf>
    <xf numFmtId="0" fontId="3" fillId="11" borderId="28" xfId="0" applyFont="1" applyFill="1" applyBorder="1" applyAlignment="1" applyProtection="1">
      <alignment horizontal="left" vertical="center" wrapText="1"/>
    </xf>
    <xf numFmtId="0" fontId="3" fillId="11" borderId="25" xfId="0" applyFont="1" applyFill="1" applyBorder="1" applyAlignment="1" applyProtection="1">
      <alignment horizontal="left" vertical="center" wrapText="1"/>
    </xf>
    <xf numFmtId="0" fontId="3" fillId="11" borderId="37" xfId="0" applyFont="1" applyFill="1" applyBorder="1" applyAlignment="1" applyProtection="1">
      <alignment horizontal="left" vertical="center" wrapText="1"/>
    </xf>
    <xf numFmtId="0" fontId="3" fillId="11" borderId="29" xfId="0" applyFont="1" applyFill="1" applyBorder="1" applyAlignment="1" applyProtection="1">
      <alignment horizontal="left" vertical="center" wrapText="1"/>
    </xf>
    <xf numFmtId="0" fontId="3" fillId="11" borderId="30" xfId="0" applyFont="1" applyFill="1" applyBorder="1" applyAlignment="1" applyProtection="1">
      <alignment horizontal="left" vertical="center" wrapText="1"/>
    </xf>
    <xf numFmtId="0" fontId="2" fillId="11" borderId="14" xfId="0" applyFont="1" applyFill="1" applyBorder="1" applyAlignment="1" applyProtection="1">
      <alignment horizontal="left" vertical="center" wrapText="1"/>
    </xf>
    <xf numFmtId="0" fontId="2" fillId="11" borderId="15" xfId="0" applyFont="1" applyFill="1" applyBorder="1" applyAlignment="1" applyProtection="1">
      <alignment horizontal="left" vertical="center" wrapText="1"/>
    </xf>
    <xf numFmtId="0" fontId="2" fillId="11" borderId="16" xfId="0" applyFont="1" applyFill="1" applyBorder="1" applyAlignment="1" applyProtection="1">
      <alignment horizontal="left" vertical="center" wrapText="1"/>
    </xf>
    <xf numFmtId="0" fontId="31" fillId="3" borderId="5"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7" xfId="0" applyFont="1" applyFill="1" applyBorder="1" applyAlignment="1" applyProtection="1">
      <alignment horizontal="left" vertical="center"/>
    </xf>
    <xf numFmtId="0" fontId="10" fillId="0" borderId="38" xfId="0" applyFont="1" applyFill="1" applyBorder="1" applyAlignment="1" applyProtection="1">
      <alignment horizontal="left" vertical="top" wrapText="1"/>
    </xf>
    <xf numFmtId="0" fontId="10" fillId="0" borderId="39" xfId="0" applyFont="1" applyFill="1" applyBorder="1" applyAlignment="1" applyProtection="1">
      <alignment horizontal="left" vertical="top" wrapText="1"/>
    </xf>
    <xf numFmtId="0" fontId="10" fillId="0" borderId="34" xfId="0" applyFont="1" applyFill="1" applyBorder="1" applyAlignment="1" applyProtection="1">
      <alignment horizontal="left" vertical="top" wrapText="1"/>
    </xf>
    <xf numFmtId="0" fontId="22" fillId="11" borderId="18" xfId="0" applyFont="1" applyFill="1" applyBorder="1" applyAlignment="1" applyProtection="1">
      <alignment vertical="center"/>
    </xf>
    <xf numFmtId="0" fontId="22" fillId="11" borderId="3" xfId="0" applyFont="1" applyFill="1" applyBorder="1" applyAlignment="1" applyProtection="1">
      <alignment vertical="center"/>
    </xf>
    <xf numFmtId="0" fontId="22" fillId="11" borderId="27" xfId="0" applyFont="1" applyFill="1" applyBorder="1" applyAlignment="1" applyProtection="1">
      <alignment vertical="center"/>
    </xf>
    <xf numFmtId="0" fontId="10" fillId="11" borderId="20" xfId="0" applyFont="1" applyFill="1" applyBorder="1" applyAlignment="1" applyProtection="1">
      <alignment horizontal="left" vertical="center" wrapText="1"/>
    </xf>
    <xf numFmtId="0" fontId="10" fillId="11" borderId="28" xfId="0" applyFont="1" applyFill="1" applyBorder="1" applyAlignment="1" applyProtection="1">
      <alignment horizontal="left" vertical="center" wrapText="1"/>
    </xf>
    <xf numFmtId="0" fontId="29" fillId="11" borderId="11" xfId="0" applyFont="1" applyFill="1" applyBorder="1" applyAlignment="1" applyProtection="1">
      <alignment horizontal="center" vertical="center" wrapText="1"/>
    </xf>
    <xf numFmtId="0" fontId="29" fillId="11" borderId="34" xfId="0" applyFont="1" applyFill="1" applyBorder="1" applyAlignment="1" applyProtection="1">
      <alignment horizontal="center" vertical="center" wrapText="1"/>
    </xf>
    <xf numFmtId="0" fontId="25" fillId="11" borderId="10" xfId="0" applyFont="1" applyFill="1" applyBorder="1" applyAlignment="1" applyProtection="1">
      <alignment horizontal="center" vertical="center"/>
    </xf>
    <xf numFmtId="0" fontId="25" fillId="11" borderId="33" xfId="0" applyFont="1" applyFill="1" applyBorder="1" applyAlignment="1" applyProtection="1">
      <alignment horizontal="center" vertical="center"/>
    </xf>
    <xf numFmtId="0" fontId="25" fillId="11" borderId="13" xfId="0" applyFont="1" applyFill="1" applyBorder="1" applyAlignment="1" applyProtection="1">
      <alignment horizontal="center" vertical="center"/>
    </xf>
    <xf numFmtId="0" fontId="2" fillId="0" borderId="5" xfId="0" applyNumberFormat="1" applyFont="1" applyFill="1" applyBorder="1" applyAlignment="1" applyProtection="1">
      <alignment horizontal="left" vertical="center" wrapText="1"/>
    </xf>
    <xf numFmtId="0" fontId="2" fillId="0" borderId="6" xfId="0" applyNumberFormat="1" applyFont="1" applyFill="1" applyBorder="1" applyAlignment="1" applyProtection="1">
      <alignment horizontal="left" vertical="center" wrapText="1"/>
    </xf>
    <xf numFmtId="0" fontId="2" fillId="0" borderId="7" xfId="0" applyNumberFormat="1" applyFont="1" applyFill="1" applyBorder="1" applyAlignment="1" applyProtection="1">
      <alignment horizontal="left" vertical="center" wrapText="1"/>
    </xf>
    <xf numFmtId="0" fontId="31" fillId="3" borderId="5" xfId="0" applyFont="1" applyFill="1" applyBorder="1" applyAlignment="1" applyProtection="1">
      <alignment horizontal="center" vertical="center"/>
    </xf>
    <xf numFmtId="0" fontId="31" fillId="3" borderId="6" xfId="0" applyFont="1" applyFill="1" applyBorder="1" applyAlignment="1" applyProtection="1">
      <alignment horizontal="center" vertical="center"/>
    </xf>
    <xf numFmtId="0" fontId="31" fillId="3" borderId="7" xfId="0" applyFont="1" applyFill="1" applyBorder="1" applyAlignment="1" applyProtection="1">
      <alignment horizontal="center" vertical="center"/>
    </xf>
    <xf numFmtId="0" fontId="10" fillId="0" borderId="5" xfId="0" applyFont="1" applyFill="1" applyBorder="1" applyAlignment="1" applyProtection="1">
      <alignment horizontal="left" vertical="center"/>
    </xf>
    <xf numFmtId="0" fontId="10" fillId="0" borderId="7" xfId="0" applyFont="1" applyFill="1" applyBorder="1" applyAlignment="1" applyProtection="1">
      <alignment horizontal="left" vertical="center"/>
    </xf>
    <xf numFmtId="0" fontId="44" fillId="11" borderId="9" xfId="0" applyFont="1" applyFill="1" applyBorder="1" applyAlignment="1" applyProtection="1">
      <alignment horizontal="left" wrapText="1"/>
    </xf>
    <xf numFmtId="0" fontId="44" fillId="11" borderId="0" xfId="0" applyFont="1" applyFill="1" applyBorder="1" applyAlignment="1" applyProtection="1">
      <alignment horizontal="left" wrapText="1"/>
    </xf>
    <xf numFmtId="0" fontId="9" fillId="0" borderId="5"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7" xfId="0" applyFont="1" applyFill="1" applyBorder="1" applyAlignment="1" applyProtection="1">
      <alignment horizontal="left" vertical="top" wrapText="1"/>
    </xf>
    <xf numFmtId="0" fontId="26" fillId="10" borderId="20" xfId="0" applyFont="1" applyFill="1" applyBorder="1" applyAlignment="1" applyProtection="1">
      <alignment horizontal="right" vertical="center" wrapText="1"/>
    </xf>
    <xf numFmtId="0" fontId="26" fillId="10" borderId="28" xfId="0" applyFont="1" applyFill="1" applyBorder="1" applyAlignment="1" applyProtection="1">
      <alignment horizontal="right" vertical="center" wrapText="1"/>
    </xf>
    <xf numFmtId="0" fontId="22" fillId="11" borderId="20" xfId="0" applyFont="1" applyFill="1" applyBorder="1" applyAlignment="1" applyProtection="1">
      <alignment horizontal="left" vertical="center"/>
    </xf>
    <xf numFmtId="0" fontId="22" fillId="11" borderId="28" xfId="0" applyFont="1" applyFill="1" applyBorder="1" applyAlignment="1" applyProtection="1">
      <alignment horizontal="left" vertical="center"/>
    </xf>
    <xf numFmtId="0" fontId="22" fillId="11" borderId="37" xfId="0" applyFont="1" applyFill="1" applyBorder="1" applyAlignment="1" applyProtection="1">
      <alignment horizontal="left" vertical="center" wrapText="1"/>
    </xf>
    <xf numFmtId="0" fontId="22" fillId="11" borderId="29" xfId="0" applyFont="1" applyFill="1" applyBorder="1" applyAlignment="1" applyProtection="1">
      <alignment horizontal="left" vertical="center" wrapText="1"/>
    </xf>
    <xf numFmtId="0" fontId="10" fillId="0" borderId="38" xfId="0" applyFont="1" applyFill="1" applyBorder="1" applyAlignment="1" applyProtection="1">
      <alignment horizontal="left" vertical="center" wrapText="1"/>
    </xf>
    <xf numFmtId="0" fontId="10" fillId="0" borderId="39" xfId="0" applyFont="1" applyFill="1" applyBorder="1" applyAlignment="1" applyProtection="1">
      <alignment horizontal="left" vertical="center" wrapText="1"/>
    </xf>
    <xf numFmtId="0" fontId="10" fillId="0" borderId="40"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22" fillId="0" borderId="37" xfId="0" applyFont="1" applyFill="1" applyBorder="1" applyAlignment="1" applyProtection="1">
      <alignment horizontal="left" vertical="center" wrapText="1"/>
    </xf>
    <xf numFmtId="0" fontId="22" fillId="0" borderId="29"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3" fontId="7" fillId="5" borderId="4" xfId="2" applyNumberFormat="1" applyFont="1" applyFill="1" applyBorder="1" applyAlignment="1" applyProtection="1">
      <alignment horizontal="center" vertical="center"/>
      <protection locked="0"/>
    </xf>
  </cellXfs>
  <cellStyles count="5">
    <cellStyle name="Comma" xfId="1" builtinId="3"/>
    <cellStyle name="Currency" xfId="2" builtinId="4"/>
    <cellStyle name="Hyperlink" xfId="3" builtinId="8"/>
    <cellStyle name="Normal" xfId="0" builtinId="0"/>
    <cellStyle name="Percent" xfId="4" builtinId="5"/>
  </cellStyles>
  <dxfs count="5">
    <dxf>
      <fill>
        <patternFill>
          <bgColor rgb="FFFFFF00"/>
        </patternFill>
      </fill>
    </dxf>
    <dxf>
      <fill>
        <patternFill>
          <bgColor rgb="FFFFFF00"/>
        </patternFill>
      </fill>
    </dxf>
    <dxf>
      <font>
        <color rgb="FF9C0006"/>
      </font>
      <fill>
        <patternFill>
          <bgColor rgb="FFFFC7CE"/>
        </patternFill>
      </fill>
    </dxf>
    <dxf>
      <font>
        <color rgb="FFFF0000"/>
      </font>
    </dxf>
    <dxf>
      <font>
        <color rgb="FFFF0000"/>
      </font>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mnhousing.gov/homeownership/buy-a-home---refinanc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9AE3E-9C18-47CC-94AE-E13EE2D81713}">
  <sheetPr>
    <tabColor theme="5" tint="0.39997558519241921"/>
  </sheetPr>
  <dimension ref="A1:H36"/>
  <sheetViews>
    <sheetView tabSelected="1" workbookViewId="0">
      <selection activeCell="C7" sqref="C7:F7"/>
    </sheetView>
  </sheetViews>
  <sheetFormatPr defaultColWidth="9.140625" defaultRowHeight="15" x14ac:dyDescent="0.25"/>
  <cols>
    <col min="1" max="1" width="4" style="312" customWidth="1"/>
    <col min="2" max="2" width="49.42578125" style="312" customWidth="1"/>
    <col min="3" max="3" width="7.28515625" style="312" customWidth="1"/>
    <col min="4" max="4" width="5.28515625" style="312" customWidth="1"/>
    <col min="5" max="5" width="45.5703125" style="312" customWidth="1"/>
    <col min="6" max="6" width="24.28515625" style="343" customWidth="1"/>
    <col min="7" max="7" width="3.7109375" style="312" customWidth="1"/>
    <col min="8" max="8" width="20.5703125" style="312" customWidth="1"/>
    <col min="9" max="12" width="9.140625" style="312" customWidth="1"/>
    <col min="13" max="16384" width="9.140625" style="312"/>
  </cols>
  <sheetData>
    <row r="1" spans="1:8" ht="70.900000000000006" customHeight="1" x14ac:dyDescent="0.25">
      <c r="A1" s="390" t="s">
        <v>226</v>
      </c>
      <c r="B1" s="391"/>
      <c r="C1" s="391"/>
      <c r="D1" s="391"/>
      <c r="E1" s="391"/>
      <c r="F1" s="392"/>
    </row>
    <row r="2" spans="1:8" ht="14.45" customHeight="1" x14ac:dyDescent="0.25">
      <c r="A2" s="399" t="s">
        <v>223</v>
      </c>
      <c r="B2" s="400"/>
      <c r="C2" s="400"/>
      <c r="D2" s="400"/>
      <c r="E2" s="400"/>
      <c r="F2" s="401"/>
    </row>
    <row r="3" spans="1:8" ht="14.45" customHeight="1" x14ac:dyDescent="0.25">
      <c r="A3" s="402"/>
      <c r="B3" s="403"/>
      <c r="C3" s="403"/>
      <c r="D3" s="403"/>
      <c r="E3" s="403"/>
      <c r="F3" s="404"/>
    </row>
    <row r="4" spans="1:8" ht="14.45" customHeight="1" x14ac:dyDescent="0.25">
      <c r="A4" s="402"/>
      <c r="B4" s="403"/>
      <c r="C4" s="403"/>
      <c r="D4" s="403"/>
      <c r="E4" s="403"/>
      <c r="F4" s="404"/>
    </row>
    <row r="5" spans="1:8" ht="114.75" customHeight="1" x14ac:dyDescent="0.25">
      <c r="A5" s="405"/>
      <c r="B5" s="406"/>
      <c r="C5" s="406"/>
      <c r="D5" s="406"/>
      <c r="E5" s="406"/>
      <c r="F5" s="407"/>
    </row>
    <row r="6" spans="1:8" ht="12" customHeight="1" x14ac:dyDescent="0.25">
      <c r="A6" s="313"/>
      <c r="B6" s="314"/>
      <c r="C6" s="314"/>
      <c r="D6" s="314"/>
      <c r="E6" s="314"/>
      <c r="F6" s="315"/>
    </row>
    <row r="7" spans="1:8" ht="16.899999999999999" customHeight="1" x14ac:dyDescent="0.25">
      <c r="A7" s="316"/>
      <c r="B7" s="303" t="s">
        <v>64</v>
      </c>
      <c r="C7" s="396"/>
      <c r="D7" s="397"/>
      <c r="E7" s="397"/>
      <c r="F7" s="398"/>
    </row>
    <row r="8" spans="1:8" ht="16.899999999999999" customHeight="1" x14ac:dyDescent="0.25">
      <c r="A8" s="316"/>
      <c r="B8" s="304" t="s">
        <v>66</v>
      </c>
      <c r="C8" s="396"/>
      <c r="D8" s="397"/>
      <c r="E8" s="397"/>
      <c r="F8" s="398"/>
    </row>
    <row r="9" spans="1:8" ht="16.899999999999999" customHeight="1" x14ac:dyDescent="0.25">
      <c r="A9" s="316"/>
      <c r="B9" s="302"/>
      <c r="C9" s="302"/>
      <c r="D9" s="302"/>
      <c r="E9" s="302"/>
      <c r="F9" s="317"/>
    </row>
    <row r="10" spans="1:8" ht="16.899999999999999" customHeight="1" x14ac:dyDescent="0.25">
      <c r="A10" s="316"/>
      <c r="B10" s="304" t="s">
        <v>183</v>
      </c>
      <c r="C10" s="396" t="s">
        <v>15</v>
      </c>
      <c r="D10" s="397"/>
      <c r="E10" s="397"/>
      <c r="F10" s="398"/>
    </row>
    <row r="11" spans="1:8" ht="16.899999999999999" customHeight="1" thickBot="1" x14ac:dyDescent="0.3">
      <c r="A11" s="316"/>
      <c r="B11" s="302"/>
      <c r="C11" s="302"/>
      <c r="D11" s="302"/>
      <c r="E11" s="302"/>
      <c r="F11" s="317"/>
    </row>
    <row r="12" spans="1:8" ht="31.15" customHeight="1" thickBot="1" x14ac:dyDescent="0.3">
      <c r="A12" s="318"/>
      <c r="B12" s="305" t="s">
        <v>169</v>
      </c>
      <c r="C12" s="393" t="s">
        <v>170</v>
      </c>
      <c r="D12" s="394"/>
      <c r="E12" s="395"/>
      <c r="F12" s="319" t="s">
        <v>181</v>
      </c>
    </row>
    <row r="13" spans="1:8" s="323" customFormat="1" ht="31.15" customHeight="1" thickBot="1" x14ac:dyDescent="0.3">
      <c r="A13" s="320" t="s">
        <v>171</v>
      </c>
      <c r="B13" s="306"/>
      <c r="C13" s="306"/>
      <c r="D13" s="306"/>
      <c r="E13" s="321"/>
      <c r="F13" s="322"/>
    </row>
    <row r="14" spans="1:8" ht="10.5" customHeight="1" thickBot="1" x14ac:dyDescent="0.3">
      <c r="A14" s="318"/>
      <c r="B14" s="307"/>
      <c r="C14" s="324"/>
      <c r="D14" s="324"/>
      <c r="E14" s="325"/>
      <c r="F14" s="281"/>
    </row>
    <row r="15" spans="1:8" ht="19.149999999999999" customHeight="1" x14ac:dyDescent="0.25">
      <c r="A15" s="318"/>
      <c r="B15" s="308" t="s">
        <v>68</v>
      </c>
      <c r="C15" s="427" t="s">
        <v>175</v>
      </c>
      <c r="D15" s="428"/>
      <c r="E15" s="429"/>
      <c r="F15" s="326">
        <f>'2 - Value Gap'!H26</f>
        <v>0</v>
      </c>
      <c r="G15" s="327" t="s">
        <v>178</v>
      </c>
      <c r="H15" s="328"/>
    </row>
    <row r="16" spans="1:8" ht="16.5" customHeight="1" x14ac:dyDescent="0.25">
      <c r="A16" s="318"/>
      <c r="B16" s="309"/>
      <c r="C16" s="428" t="s">
        <v>177</v>
      </c>
      <c r="D16" s="428"/>
      <c r="E16" s="429"/>
      <c r="F16" s="329">
        <f>'2 - Aff Gap'!F32</f>
        <v>0</v>
      </c>
      <c r="G16" s="330"/>
      <c r="H16" s="328"/>
    </row>
    <row r="17" spans="1:7" ht="16.5" customHeight="1" x14ac:dyDescent="0.25">
      <c r="A17" s="318"/>
      <c r="B17" s="310"/>
      <c r="C17" s="428" t="s">
        <v>180</v>
      </c>
      <c r="D17" s="428"/>
      <c r="E17" s="429"/>
      <c r="F17" s="329">
        <f>'2 - Aff Gap'!F37</f>
        <v>0</v>
      </c>
    </row>
    <row r="18" spans="1:7" ht="16.5" customHeight="1" x14ac:dyDescent="0.25">
      <c r="A18" s="318"/>
      <c r="B18" s="310"/>
      <c r="C18" s="432" t="s">
        <v>217</v>
      </c>
      <c r="D18" s="433"/>
      <c r="E18" s="434"/>
      <c r="F18" s="329">
        <f>'1 - Direct Costs'!G31</f>
        <v>0</v>
      </c>
      <c r="G18" s="369" t="str">
        <f>IF(F18&gt;99999,"Please check figures; the Direct Costs request amount must be less than $100,000. Reduce your Direct Cost request amount on the Project Info tabs.","")</f>
        <v/>
      </c>
    </row>
    <row r="19" spans="1:7" ht="16.5" customHeight="1" x14ac:dyDescent="0.25">
      <c r="A19" s="318"/>
      <c r="B19" s="310"/>
      <c r="C19" s="430" t="s">
        <v>172</v>
      </c>
      <c r="D19" s="430"/>
      <c r="E19" s="431"/>
      <c r="F19" s="279">
        <v>0</v>
      </c>
      <c r="G19" s="331" t="s">
        <v>186</v>
      </c>
    </row>
    <row r="20" spans="1:7" ht="16.149999999999999" customHeight="1" thickBot="1" x14ac:dyDescent="0.3">
      <c r="A20" s="318"/>
      <c r="B20" s="310"/>
      <c r="C20" s="428" t="s">
        <v>192</v>
      </c>
      <c r="D20" s="428"/>
      <c r="E20" s="429"/>
      <c r="F20" s="332">
        <f>('2 - Value Gap'!H14*'2 - Value Gap'!H25)</f>
        <v>0</v>
      </c>
      <c r="G20" s="331"/>
    </row>
    <row r="21" spans="1:7" ht="25.9" customHeight="1" thickBot="1" x14ac:dyDescent="0.3">
      <c r="A21" s="333"/>
      <c r="B21" s="311"/>
      <c r="C21" s="410" t="s">
        <v>182</v>
      </c>
      <c r="D21" s="410"/>
      <c r="E21" s="411"/>
      <c r="F21" s="280">
        <f>SUM(F15:F20)</f>
        <v>0</v>
      </c>
    </row>
    <row r="22" spans="1:7" ht="16.899999999999999" customHeight="1" x14ac:dyDescent="0.25">
      <c r="A22" s="318"/>
      <c r="B22" s="418" t="s">
        <v>187</v>
      </c>
      <c r="C22" s="419"/>
      <c r="D22" s="419"/>
      <c r="E22" s="420"/>
      <c r="F22" s="383">
        <f>'2 - Value Gap'!H25</f>
        <v>0</v>
      </c>
    </row>
    <row r="23" spans="1:7" ht="16.899999999999999" customHeight="1" x14ac:dyDescent="0.25">
      <c r="A23" s="318"/>
      <c r="B23" s="412" t="s">
        <v>188</v>
      </c>
      <c r="C23" s="413"/>
      <c r="D23" s="413"/>
      <c r="E23" s="414"/>
      <c r="F23" s="384">
        <f>'2 - Aff Gap'!F31</f>
        <v>0</v>
      </c>
    </row>
    <row r="24" spans="1:7" ht="16.899999999999999" customHeight="1" thickBot="1" x14ac:dyDescent="0.3">
      <c r="A24" s="318"/>
      <c r="B24" s="424" t="s">
        <v>224</v>
      </c>
      <c r="C24" s="425"/>
      <c r="D24" s="425"/>
      <c r="E24" s="426"/>
      <c r="F24" s="385">
        <f>'1 - Direct Costs'!G33</f>
        <v>0</v>
      </c>
    </row>
    <row r="25" spans="1:7" ht="12" customHeight="1" thickBot="1" x14ac:dyDescent="0.3">
      <c r="A25" s="318"/>
      <c r="B25" s="307"/>
      <c r="C25" s="307"/>
      <c r="D25" s="307"/>
      <c r="E25" s="334"/>
      <c r="F25" s="281"/>
    </row>
    <row r="26" spans="1:7" ht="31.15" customHeight="1" thickBot="1" x14ac:dyDescent="0.3">
      <c r="A26" s="421" t="s">
        <v>174</v>
      </c>
      <c r="B26" s="422"/>
      <c r="C26" s="422"/>
      <c r="D26" s="422"/>
      <c r="E26" s="422"/>
      <c r="F26" s="423"/>
    </row>
    <row r="27" spans="1:7" ht="19.149999999999999" customHeight="1" thickBot="1" x14ac:dyDescent="0.3">
      <c r="A27" s="318"/>
      <c r="B27" s="308" t="s">
        <v>193</v>
      </c>
      <c r="C27" s="408" t="s">
        <v>173</v>
      </c>
      <c r="D27" s="408"/>
      <c r="E27" s="409"/>
      <c r="F27" s="326">
        <f>('2 - Aff Gap'!F20*'2 - Aff Gap'!F31)</f>
        <v>0</v>
      </c>
    </row>
    <row r="28" spans="1:7" ht="25.15" customHeight="1" thickBot="1" x14ac:dyDescent="0.3">
      <c r="A28" s="318"/>
      <c r="B28" s="335"/>
      <c r="C28" s="410" t="s">
        <v>179</v>
      </c>
      <c r="D28" s="410"/>
      <c r="E28" s="411"/>
      <c r="F28" s="280">
        <f>SUM(F27)</f>
        <v>0</v>
      </c>
    </row>
    <row r="29" spans="1:7" ht="16.899999999999999" customHeight="1" x14ac:dyDescent="0.25">
      <c r="A29" s="318"/>
      <c r="B29" s="412" t="s">
        <v>189</v>
      </c>
      <c r="C29" s="413"/>
      <c r="D29" s="413"/>
      <c r="E29" s="414"/>
      <c r="F29" s="336">
        <f>(IF('2 - Aff Gap'!F20&gt;0,'2 - Aff Gap'!F31,0))</f>
        <v>0</v>
      </c>
    </row>
    <row r="30" spans="1:7" ht="10.5" customHeight="1" thickBot="1" x14ac:dyDescent="0.3">
      <c r="A30" s="318"/>
      <c r="B30" s="337"/>
      <c r="C30" s="337"/>
      <c r="D30" s="337"/>
      <c r="E30" s="337"/>
      <c r="F30" s="338"/>
    </row>
    <row r="31" spans="1:7" ht="31.15" customHeight="1" thickBot="1" x14ac:dyDescent="0.3">
      <c r="A31" s="415" t="s">
        <v>206</v>
      </c>
      <c r="B31" s="416"/>
      <c r="C31" s="416"/>
      <c r="D31" s="416"/>
      <c r="E31" s="417"/>
      <c r="F31" s="339">
        <f>F21+F28</f>
        <v>0</v>
      </c>
    </row>
    <row r="32" spans="1:7" ht="15.75" x14ac:dyDescent="0.25">
      <c r="A32" s="340"/>
      <c r="B32" s="341"/>
      <c r="C32" s="341"/>
      <c r="D32" s="341"/>
      <c r="E32" s="341"/>
      <c r="F32" s="342"/>
    </row>
    <row r="34" spans="5:5" hidden="1" x14ac:dyDescent="0.25">
      <c r="E34" s="312" t="s">
        <v>15</v>
      </c>
    </row>
    <row r="35" spans="5:5" hidden="1" x14ac:dyDescent="0.25">
      <c r="E35" s="312" t="s">
        <v>23</v>
      </c>
    </row>
    <row r="36" spans="5:5" hidden="1" x14ac:dyDescent="0.25">
      <c r="E36" s="312" t="s">
        <v>24</v>
      </c>
    </row>
  </sheetData>
  <sheetProtection algorithmName="SHA-512" hashValue="2W7215XTfRaOxOj6OOo+6qyZv8X1FJPISFvNepMyV7P3lQmo61+7ogovKzSaOVeL/2oMqO7V7zaq5Tmztbckaw==" saltValue="+jCnTrpSqiHbD0Ptr4bpFg==" spinCount="100000" sheet="1" objects="1" scenarios="1" selectLockedCells="1"/>
  <mergeCells count="21">
    <mergeCell ref="C21:E21"/>
    <mergeCell ref="C15:E15"/>
    <mergeCell ref="C16:E16"/>
    <mergeCell ref="C17:E17"/>
    <mergeCell ref="C19:E19"/>
    <mergeCell ref="C20:E20"/>
    <mergeCell ref="C18:E18"/>
    <mergeCell ref="C27:E27"/>
    <mergeCell ref="C28:E28"/>
    <mergeCell ref="B29:E29"/>
    <mergeCell ref="A31:E31"/>
    <mergeCell ref="B22:E22"/>
    <mergeCell ref="B23:E23"/>
    <mergeCell ref="A26:F26"/>
    <mergeCell ref="B24:E24"/>
    <mergeCell ref="A1:F1"/>
    <mergeCell ref="C12:E12"/>
    <mergeCell ref="C10:F10"/>
    <mergeCell ref="C7:F7"/>
    <mergeCell ref="C8:F8"/>
    <mergeCell ref="A2:F5"/>
  </mergeCells>
  <dataValidations count="2">
    <dataValidation type="list" allowBlank="1" showInputMessage="1" showErrorMessage="1" sqref="C10:F10" xr:uid="{856D1D84-0F8A-4DCC-A2F6-6C45326195E1}">
      <formula1>$E$34:$E$36</formula1>
    </dataValidation>
    <dataValidation allowBlank="1" showInputMessage="1" showErrorMessage="1" errorTitle="REQUEST AMOUNT TOO HIGH" sqref="F18" xr:uid="{A04D4013-A5CD-4A5E-AE73-B685C7484E7D}"/>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pageSetUpPr fitToPage="1"/>
  </sheetPr>
  <dimension ref="A1:AD38"/>
  <sheetViews>
    <sheetView zoomScaleNormal="100" workbookViewId="0">
      <selection activeCell="D11" sqref="D11"/>
    </sheetView>
  </sheetViews>
  <sheetFormatPr defaultColWidth="9.140625" defaultRowHeight="12.75" x14ac:dyDescent="0.25"/>
  <cols>
    <col min="1" max="1" width="21.140625" style="107" customWidth="1"/>
    <col min="2" max="2" width="17.7109375" style="107" customWidth="1"/>
    <col min="3" max="3" width="17.85546875" style="107" customWidth="1"/>
    <col min="4" max="4" width="17.85546875" style="190" customWidth="1"/>
    <col min="5" max="5" width="4" style="107" customWidth="1"/>
    <col min="6" max="6" width="18.140625" style="107" customWidth="1"/>
    <col min="7" max="7" width="32.28515625" style="107" customWidth="1"/>
    <col min="8" max="8" width="17.85546875" style="107" customWidth="1"/>
    <col min="9" max="9" width="76.42578125" style="107" bestFit="1" customWidth="1"/>
    <col min="10" max="10" width="9.140625" style="107" customWidth="1"/>
    <col min="11" max="16384" width="9.140625" style="107"/>
  </cols>
  <sheetData>
    <row r="1" spans="1:30" ht="25.15" customHeight="1" thickBot="1" x14ac:dyDescent="0.3">
      <c r="A1" s="435" t="s">
        <v>225</v>
      </c>
      <c r="B1" s="435"/>
      <c r="C1" s="435"/>
      <c r="D1" s="435"/>
      <c r="E1" s="435"/>
      <c r="F1" s="435"/>
      <c r="G1" s="435"/>
      <c r="H1" s="435"/>
    </row>
    <row r="2" spans="1:30" ht="18.75" customHeight="1" x14ac:dyDescent="0.25">
      <c r="A2" s="204" t="s">
        <v>64</v>
      </c>
      <c r="B2" s="445">
        <f>SUMMARY!C7</f>
        <v>0</v>
      </c>
      <c r="C2" s="446"/>
      <c r="D2" s="446"/>
      <c r="E2" s="147"/>
      <c r="F2" s="204" t="s">
        <v>65</v>
      </c>
      <c r="G2" s="447" t="s">
        <v>68</v>
      </c>
      <c r="H2" s="448"/>
      <c r="I2" s="148"/>
      <c r="K2" s="109"/>
      <c r="L2" s="109"/>
      <c r="M2" s="109"/>
      <c r="N2" s="109"/>
      <c r="O2" s="109"/>
      <c r="P2" s="109"/>
      <c r="Q2" s="109"/>
      <c r="R2" s="109"/>
      <c r="S2" s="109"/>
      <c r="T2" s="109"/>
      <c r="U2" s="109"/>
      <c r="V2" s="109"/>
      <c r="W2" s="109"/>
      <c r="X2" s="109"/>
      <c r="Y2" s="109"/>
      <c r="Z2" s="109"/>
      <c r="AA2" s="109"/>
      <c r="AB2" s="109"/>
      <c r="AC2" s="109"/>
      <c r="AD2" s="109"/>
    </row>
    <row r="3" spans="1:30" ht="18.75" customHeight="1" thickBot="1" x14ac:dyDescent="0.3">
      <c r="A3" s="205" t="s">
        <v>66</v>
      </c>
      <c r="B3" s="449">
        <f>SUMMARY!C8</f>
        <v>0</v>
      </c>
      <c r="C3" s="450"/>
      <c r="D3" s="450"/>
      <c r="E3" s="149"/>
      <c r="F3" s="287" t="s">
        <v>67</v>
      </c>
      <c r="G3" s="449">
        <f>'1 - Direct Costs'!B7</f>
        <v>0</v>
      </c>
      <c r="H3" s="451"/>
      <c r="I3" s="150"/>
      <c r="K3" s="109"/>
      <c r="L3" s="109"/>
      <c r="M3" s="109"/>
      <c r="N3" s="109"/>
      <c r="O3" s="109"/>
      <c r="P3" s="109"/>
      <c r="Q3" s="109"/>
      <c r="R3" s="109"/>
      <c r="S3" s="109"/>
      <c r="T3" s="109"/>
      <c r="U3" s="109"/>
      <c r="V3" s="109"/>
      <c r="W3" s="109"/>
      <c r="X3" s="109"/>
      <c r="Y3" s="109"/>
      <c r="Z3" s="109"/>
      <c r="AA3" s="109"/>
      <c r="AB3" s="109"/>
      <c r="AC3" s="109"/>
      <c r="AD3" s="109"/>
    </row>
    <row r="4" spans="1:30" s="112" customFormat="1" ht="18.75" customHeight="1" thickBot="1" x14ac:dyDescent="0.3">
      <c r="A4" s="151"/>
      <c r="B4" s="152"/>
      <c r="C4" s="152"/>
      <c r="D4" s="153"/>
      <c r="E4" s="149"/>
      <c r="F4" s="154"/>
      <c r="G4" s="152"/>
      <c r="H4" s="152"/>
      <c r="I4" s="150"/>
      <c r="K4" s="155"/>
      <c r="L4" s="155"/>
      <c r="M4" s="155"/>
      <c r="N4" s="155"/>
      <c r="O4" s="155"/>
      <c r="P4" s="155"/>
      <c r="Q4" s="155"/>
      <c r="R4" s="155"/>
      <c r="S4" s="155"/>
      <c r="T4" s="155"/>
      <c r="U4" s="155"/>
      <c r="V4" s="155"/>
      <c r="W4" s="155"/>
      <c r="X4" s="155"/>
      <c r="Y4" s="155"/>
      <c r="Z4" s="155"/>
      <c r="AA4" s="155"/>
      <c r="AB4" s="155"/>
      <c r="AC4" s="155"/>
      <c r="AD4" s="155"/>
    </row>
    <row r="5" spans="1:30" s="112" customFormat="1" ht="18.75" customHeight="1" thickBot="1" x14ac:dyDescent="0.3">
      <c r="A5" s="452" t="s">
        <v>69</v>
      </c>
      <c r="B5" s="453"/>
      <c r="C5" s="147"/>
      <c r="D5" s="147"/>
      <c r="E5" s="149"/>
      <c r="I5" s="150"/>
      <c r="K5" s="155"/>
      <c r="L5" s="155"/>
      <c r="M5" s="155"/>
      <c r="N5" s="155"/>
      <c r="O5" s="155"/>
      <c r="P5" s="155"/>
      <c r="Q5" s="155"/>
      <c r="R5" s="155"/>
      <c r="S5" s="155"/>
      <c r="T5" s="155"/>
      <c r="U5" s="155"/>
      <c r="V5" s="155"/>
      <c r="W5" s="155"/>
      <c r="X5" s="155"/>
      <c r="Y5" s="155"/>
      <c r="Z5" s="155"/>
      <c r="AA5" s="155"/>
      <c r="AB5" s="155"/>
      <c r="AC5" s="155"/>
      <c r="AD5" s="155"/>
    </row>
    <row r="6" spans="1:30" s="112" customFormat="1" ht="19.149999999999999" customHeight="1" x14ac:dyDescent="0.25">
      <c r="A6" s="386" t="s">
        <v>230</v>
      </c>
      <c r="B6" s="387">
        <f>D13</f>
        <v>0</v>
      </c>
      <c r="C6" s="370"/>
      <c r="D6" s="370"/>
      <c r="E6" s="149"/>
      <c r="I6" s="150"/>
      <c r="K6" s="155"/>
      <c r="L6" s="155"/>
      <c r="M6" s="155"/>
      <c r="N6" s="155"/>
      <c r="O6" s="155"/>
      <c r="P6" s="155"/>
      <c r="Q6" s="155"/>
      <c r="R6" s="155"/>
      <c r="S6" s="155"/>
      <c r="T6" s="155"/>
      <c r="U6" s="155"/>
      <c r="V6" s="155"/>
      <c r="W6" s="155"/>
      <c r="X6" s="155"/>
      <c r="Y6" s="155"/>
      <c r="Z6" s="155"/>
      <c r="AA6" s="155"/>
      <c r="AB6" s="155"/>
      <c r="AC6" s="155"/>
      <c r="AD6" s="155"/>
    </row>
    <row r="7" spans="1:30" s="112" customFormat="1" ht="19.149999999999999" customHeight="1" thickBot="1" x14ac:dyDescent="0.3">
      <c r="A7" s="388" t="s">
        <v>231</v>
      </c>
      <c r="B7" s="389">
        <f>'1 - Direct Costs'!G33</f>
        <v>0</v>
      </c>
      <c r="C7" s="370"/>
      <c r="D7" s="370"/>
      <c r="E7" s="149"/>
      <c r="I7" s="150"/>
      <c r="K7" s="155"/>
      <c r="L7" s="155"/>
      <c r="M7" s="155"/>
      <c r="N7" s="155"/>
      <c r="O7" s="155"/>
      <c r="P7" s="155"/>
      <c r="Q7" s="155"/>
      <c r="R7" s="155"/>
      <c r="S7" s="155"/>
      <c r="T7" s="155"/>
      <c r="U7" s="155"/>
      <c r="V7" s="155"/>
      <c r="W7" s="155"/>
      <c r="X7" s="155"/>
      <c r="Y7" s="155"/>
      <c r="Z7" s="155"/>
      <c r="AA7" s="155"/>
      <c r="AB7" s="155"/>
      <c r="AC7" s="155"/>
      <c r="AD7" s="155"/>
    </row>
    <row r="8" spans="1:30" s="112" customFormat="1" ht="18.75" customHeight="1" thickBot="1" x14ac:dyDescent="0.3">
      <c r="A8" s="151"/>
      <c r="B8" s="152"/>
      <c r="C8" s="152"/>
      <c r="D8" s="153"/>
      <c r="E8" s="149"/>
      <c r="I8" s="150"/>
      <c r="K8" s="155"/>
      <c r="L8" s="155"/>
      <c r="M8" s="155"/>
      <c r="N8" s="155"/>
      <c r="O8" s="155"/>
      <c r="P8" s="155"/>
      <c r="Q8" s="155"/>
      <c r="R8" s="155"/>
      <c r="S8" s="155"/>
      <c r="T8" s="155"/>
      <c r="U8" s="155"/>
      <c r="V8" s="155"/>
      <c r="W8" s="155"/>
      <c r="X8" s="155"/>
      <c r="Y8" s="155"/>
      <c r="Z8" s="155"/>
      <c r="AA8" s="155"/>
      <c r="AB8" s="155"/>
      <c r="AC8" s="155"/>
      <c r="AD8" s="155"/>
    </row>
    <row r="9" spans="1:30" s="112" customFormat="1" ht="18.75" customHeight="1" thickBot="1" x14ac:dyDescent="0.3">
      <c r="A9" s="233" t="s">
        <v>222</v>
      </c>
      <c r="B9" s="379"/>
      <c r="C9" s="163" t="s">
        <v>70</v>
      </c>
      <c r="D9" s="164" t="s">
        <v>71</v>
      </c>
      <c r="E9" s="149"/>
      <c r="F9" s="436" t="s">
        <v>218</v>
      </c>
      <c r="G9" s="437"/>
      <c r="H9" s="438"/>
      <c r="I9" s="150"/>
      <c r="J9" s="155"/>
      <c r="K9" s="155"/>
      <c r="L9" s="155"/>
      <c r="M9" s="155"/>
      <c r="N9" s="155"/>
      <c r="O9" s="155"/>
      <c r="P9" s="155"/>
      <c r="Q9" s="155"/>
      <c r="R9" s="155"/>
      <c r="S9" s="155"/>
      <c r="T9" s="155"/>
      <c r="U9" s="155"/>
      <c r="V9" s="155"/>
      <c r="W9" s="155"/>
      <c r="X9" s="155"/>
      <c r="Y9" s="155"/>
      <c r="Z9" s="155"/>
      <c r="AA9" s="155"/>
      <c r="AB9" s="155"/>
      <c r="AC9" s="155"/>
      <c r="AD9" s="155"/>
    </row>
    <row r="10" spans="1:30" s="112" customFormat="1" ht="18.75" customHeight="1" x14ac:dyDescent="0.25">
      <c r="A10" s="225" t="s">
        <v>211</v>
      </c>
      <c r="B10" s="174"/>
      <c r="C10" s="201">
        <f>'1 - Direct Costs'!G28</f>
        <v>0</v>
      </c>
      <c r="D10" s="345">
        <v>0</v>
      </c>
      <c r="E10" s="149"/>
      <c r="F10" s="439"/>
      <c r="G10" s="440"/>
      <c r="H10" s="441"/>
      <c r="I10" s="150"/>
      <c r="J10" s="155"/>
      <c r="K10" s="155"/>
      <c r="L10" s="155"/>
      <c r="M10" s="155"/>
      <c r="N10" s="155"/>
      <c r="O10" s="155"/>
      <c r="P10" s="155"/>
      <c r="Q10" s="155"/>
      <c r="R10" s="155"/>
      <c r="S10" s="155"/>
      <c r="T10" s="155"/>
      <c r="U10" s="155"/>
      <c r="V10" s="155"/>
      <c r="W10" s="155"/>
      <c r="X10" s="155"/>
      <c r="Y10" s="155"/>
      <c r="Z10" s="155"/>
      <c r="AA10" s="155"/>
      <c r="AB10" s="155"/>
      <c r="AC10" s="155"/>
      <c r="AD10" s="155"/>
    </row>
    <row r="11" spans="1:30" s="112" customFormat="1" ht="18.75" customHeight="1" x14ac:dyDescent="0.25">
      <c r="A11" s="234" t="s">
        <v>212</v>
      </c>
      <c r="B11" s="237"/>
      <c r="C11" s="211">
        <f>'1 - Direct Costs'!G29</f>
        <v>0</v>
      </c>
      <c r="D11" s="346">
        <v>0</v>
      </c>
      <c r="E11" s="149"/>
      <c r="F11" s="439"/>
      <c r="G11" s="440"/>
      <c r="H11" s="441"/>
      <c r="I11" s="150"/>
      <c r="J11" s="155"/>
      <c r="K11" s="155"/>
      <c r="L11" s="155"/>
      <c r="M11" s="155"/>
      <c r="N11" s="155"/>
      <c r="O11" s="155"/>
      <c r="P11" s="155"/>
      <c r="Q11" s="155"/>
      <c r="R11" s="155"/>
      <c r="S11" s="155"/>
      <c r="T11" s="155"/>
      <c r="U11" s="155"/>
      <c r="V11" s="155"/>
      <c r="W11" s="155"/>
      <c r="X11" s="155"/>
      <c r="Y11" s="155"/>
      <c r="Z11" s="155"/>
      <c r="AA11" s="155"/>
      <c r="AB11" s="155"/>
      <c r="AC11" s="155"/>
      <c r="AD11" s="155"/>
    </row>
    <row r="12" spans="1:30" s="112" customFormat="1" ht="18" customHeight="1" thickBot="1" x14ac:dyDescent="0.3">
      <c r="A12" s="234" t="s">
        <v>214</v>
      </c>
      <c r="B12" s="237"/>
      <c r="C12" s="161">
        <f>'1 - Direct Costs'!G30</f>
        <v>0</v>
      </c>
      <c r="D12" s="346">
        <v>0</v>
      </c>
      <c r="E12" s="149"/>
      <c r="F12" s="439"/>
      <c r="G12" s="440"/>
      <c r="H12" s="441"/>
      <c r="I12" s="150"/>
      <c r="J12" s="155"/>
      <c r="K12" s="155"/>
      <c r="L12" s="155"/>
      <c r="M12" s="155"/>
      <c r="N12" s="155"/>
      <c r="O12" s="155"/>
      <c r="P12" s="155"/>
      <c r="Q12" s="155"/>
      <c r="R12" s="155"/>
      <c r="S12" s="155"/>
      <c r="T12" s="155"/>
      <c r="U12" s="155"/>
      <c r="V12" s="155"/>
      <c r="W12" s="155"/>
      <c r="X12" s="155"/>
      <c r="Y12" s="155"/>
      <c r="Z12" s="155"/>
      <c r="AA12" s="155"/>
      <c r="AB12" s="155"/>
      <c r="AC12" s="155"/>
      <c r="AD12" s="155"/>
    </row>
    <row r="13" spans="1:30" s="109" customFormat="1" ht="17.45" customHeight="1" thickBot="1" x14ac:dyDescent="0.3">
      <c r="A13" s="235" t="s">
        <v>221</v>
      </c>
      <c r="B13" s="89"/>
      <c r="C13" s="91">
        <f>SUM(C10:C12)</f>
        <v>0</v>
      </c>
      <c r="D13" s="90">
        <f>SUM(D10:D12)</f>
        <v>0</v>
      </c>
      <c r="E13" s="152"/>
      <c r="F13" s="442"/>
      <c r="G13" s="443"/>
      <c r="H13" s="444"/>
      <c r="I13" s="152"/>
      <c r="T13" s="167"/>
      <c r="U13" s="167"/>
      <c r="V13" s="167"/>
      <c r="W13" s="167"/>
      <c r="X13" s="167"/>
      <c r="Y13" s="167"/>
      <c r="Z13" s="167"/>
      <c r="AA13" s="167"/>
      <c r="AB13" s="167"/>
      <c r="AC13" s="167"/>
    </row>
    <row r="14" spans="1:30" ht="18.75" customHeight="1" thickBot="1" x14ac:dyDescent="0.3">
      <c r="D14" s="107"/>
      <c r="F14" s="109"/>
      <c r="G14" s="376"/>
      <c r="H14" s="376"/>
    </row>
    <row r="15" spans="1:30" ht="18.75" customHeight="1" thickBot="1" x14ac:dyDescent="0.3">
      <c r="A15" s="248" t="s">
        <v>146</v>
      </c>
      <c r="B15" s="367" t="s">
        <v>91</v>
      </c>
      <c r="C15" s="367" t="s">
        <v>92</v>
      </c>
      <c r="D15" s="368" t="s">
        <v>80</v>
      </c>
      <c r="E15" s="377"/>
      <c r="F15" s="376"/>
      <c r="G15" s="376"/>
      <c r="H15" s="376"/>
    </row>
    <row r="16" spans="1:30" ht="18" customHeight="1" x14ac:dyDescent="0.25">
      <c r="A16" s="182" t="str">
        <f>'1 - Leverage'!B7</f>
        <v>Click to Enter</v>
      </c>
      <c r="B16" s="183">
        <f>'1 - Leverage'!D7</f>
        <v>0</v>
      </c>
      <c r="C16" s="184" t="str">
        <f>'1 - Leverage'!A7</f>
        <v>Click to Enter</v>
      </c>
      <c r="D16" s="185" t="str">
        <f>'1 - Leverage'!E7</f>
        <v>Click to Enter</v>
      </c>
      <c r="E16" s="377"/>
      <c r="F16" s="376"/>
      <c r="G16" s="376"/>
      <c r="H16" s="376"/>
    </row>
    <row r="17" spans="1:9" ht="18" customHeight="1" x14ac:dyDescent="0.25">
      <c r="A17" s="186" t="str">
        <f>'1 - Leverage'!B8</f>
        <v>Click to Enter</v>
      </c>
      <c r="B17" s="187">
        <f>'1 - Leverage'!D8</f>
        <v>0</v>
      </c>
      <c r="C17" s="188" t="str">
        <f>'1 - Leverage'!A8</f>
        <v>Click to Enter</v>
      </c>
      <c r="D17" s="189" t="str">
        <f>'1 - Leverage'!E8</f>
        <v>Click to Enter</v>
      </c>
      <c r="E17" s="377"/>
      <c r="F17" s="376"/>
      <c r="G17" s="376"/>
      <c r="H17" s="376"/>
    </row>
    <row r="18" spans="1:9" ht="18" customHeight="1" x14ac:dyDescent="0.25">
      <c r="A18" s="186" t="str">
        <f>'1 - Leverage'!B9</f>
        <v>Click to Enter</v>
      </c>
      <c r="B18" s="187">
        <f>'1 - Leverage'!D9</f>
        <v>0</v>
      </c>
      <c r="C18" s="188" t="str">
        <f>'1 - Leverage'!A9</f>
        <v>Click to Enter</v>
      </c>
      <c r="D18" s="189" t="str">
        <f>'1 - Leverage'!E9</f>
        <v>Click to Enter</v>
      </c>
      <c r="E18" s="377"/>
      <c r="F18" s="376"/>
      <c r="G18" s="376"/>
      <c r="H18" s="376"/>
    </row>
    <row r="19" spans="1:9" ht="18" customHeight="1" x14ac:dyDescent="0.25">
      <c r="A19" s="186" t="str">
        <f>'1 - Leverage'!B10</f>
        <v>Click to Enter</v>
      </c>
      <c r="B19" s="187">
        <f>'1 - Leverage'!D10</f>
        <v>0</v>
      </c>
      <c r="C19" s="188" t="str">
        <f>'1 - Leverage'!A10</f>
        <v>Click to Enter</v>
      </c>
      <c r="D19" s="189" t="str">
        <f>'1 - Leverage'!E10</f>
        <v>Click to Enter</v>
      </c>
      <c r="E19" s="377"/>
      <c r="F19" s="376"/>
      <c r="G19" s="376"/>
      <c r="H19" s="376"/>
    </row>
    <row r="20" spans="1:9" ht="18" customHeight="1" x14ac:dyDescent="0.25">
      <c r="A20" s="186" t="str">
        <f>'1 - Leverage'!B11</f>
        <v>Click to Enter</v>
      </c>
      <c r="B20" s="187">
        <f>'1 - Leverage'!D11</f>
        <v>0</v>
      </c>
      <c r="C20" s="188" t="str">
        <f>'1 - Leverage'!A11</f>
        <v>Click to Enter</v>
      </c>
      <c r="D20" s="189" t="str">
        <f>'1 - Leverage'!E11</f>
        <v>Click to Enter</v>
      </c>
      <c r="E20" s="377"/>
      <c r="F20" s="376"/>
      <c r="G20" s="376"/>
      <c r="H20" s="376"/>
    </row>
    <row r="21" spans="1:9" ht="18" customHeight="1" x14ac:dyDescent="0.25">
      <c r="A21" s="186" t="str">
        <f>'1 - Leverage'!B12</f>
        <v>Click to Enter</v>
      </c>
      <c r="B21" s="187">
        <f>'1 - Leverage'!D12</f>
        <v>0</v>
      </c>
      <c r="C21" s="188" t="str">
        <f>'1 - Leverage'!A12</f>
        <v>Click to Enter</v>
      </c>
      <c r="D21" s="189" t="str">
        <f>'1 - Leverage'!E12</f>
        <v>Click to Enter</v>
      </c>
      <c r="E21" s="377"/>
      <c r="F21" s="376"/>
      <c r="G21" s="376"/>
      <c r="H21" s="376"/>
    </row>
    <row r="22" spans="1:9" ht="19.899999999999999" customHeight="1" x14ac:dyDescent="0.25">
      <c r="A22" s="186" t="str">
        <f>'1 - Leverage'!B13</f>
        <v>Click to Enter</v>
      </c>
      <c r="B22" s="187">
        <f>'1 - Leverage'!D13</f>
        <v>0</v>
      </c>
      <c r="C22" s="188" t="str">
        <f>'1 - Leverage'!A13</f>
        <v>Click to Enter</v>
      </c>
      <c r="D22" s="189" t="str">
        <f>'1 - Leverage'!E13</f>
        <v>Click to Enter</v>
      </c>
      <c r="E22" s="378"/>
      <c r="F22" s="378"/>
      <c r="G22" s="378"/>
      <c r="H22" s="378"/>
    </row>
    <row r="23" spans="1:9" ht="18.75" customHeight="1" x14ac:dyDescent="0.25">
      <c r="A23" s="186" t="str">
        <f>'1 - Leverage'!B14</f>
        <v>Click to Enter</v>
      </c>
      <c r="B23" s="187">
        <f>'1 - Leverage'!D14</f>
        <v>0</v>
      </c>
      <c r="C23" s="188" t="str">
        <f>'1 - Leverage'!A14</f>
        <v>Click to Enter</v>
      </c>
      <c r="D23" s="189" t="str">
        <f>'1 - Leverage'!E14</f>
        <v>Click to Enter</v>
      </c>
      <c r="E23" s="378"/>
      <c r="F23" s="378"/>
      <c r="G23" s="378"/>
      <c r="H23" s="378"/>
    </row>
    <row r="24" spans="1:9" ht="18.75" customHeight="1" x14ac:dyDescent="0.25">
      <c r="A24" s="186" t="str">
        <f>'1 - Leverage'!B15</f>
        <v>Click to Enter</v>
      </c>
      <c r="B24" s="187">
        <f>'1 - Leverage'!D15</f>
        <v>0</v>
      </c>
      <c r="C24" s="188" t="str">
        <f>'1 - Leverage'!A15</f>
        <v>Click to Enter</v>
      </c>
      <c r="D24" s="189" t="str">
        <f>'1 - Leverage'!E15</f>
        <v>Click to Enter</v>
      </c>
      <c r="E24" s="372"/>
      <c r="F24" s="373"/>
      <c r="G24" s="206"/>
    </row>
    <row r="25" spans="1:9" ht="18.75" customHeight="1" x14ac:dyDescent="0.25">
      <c r="A25" s="186" t="str">
        <f>'1 - Leverage'!B16</f>
        <v>Click to Enter</v>
      </c>
      <c r="B25" s="187">
        <f>'1 - Leverage'!D16</f>
        <v>0</v>
      </c>
      <c r="C25" s="188" t="str">
        <f>'1 - Leverage'!A16</f>
        <v>Click to Enter</v>
      </c>
      <c r="D25" s="189" t="str">
        <f>'1 - Leverage'!E16</f>
        <v>Click to Enter</v>
      </c>
      <c r="E25" s="374"/>
      <c r="F25" s="375"/>
      <c r="G25" s="181"/>
    </row>
    <row r="26" spans="1:9" ht="18.75" customHeight="1" x14ac:dyDescent="0.25">
      <c r="A26" s="186" t="str">
        <f>'1 - Leverage'!B17</f>
        <v>Click to Enter</v>
      </c>
      <c r="B26" s="187">
        <f>'1 - Leverage'!D17</f>
        <v>0</v>
      </c>
      <c r="C26" s="188" t="str">
        <f>'1 - Leverage'!A17</f>
        <v>Click to Enter</v>
      </c>
      <c r="D26" s="189" t="str">
        <f>'1 - Leverage'!E17</f>
        <v>Click to Enter</v>
      </c>
      <c r="E26" s="374"/>
      <c r="F26" s="375"/>
      <c r="G26" s="181"/>
    </row>
    <row r="27" spans="1:9" s="169" customFormat="1" ht="18.75" customHeight="1" x14ac:dyDescent="0.25">
      <c r="A27" s="186" t="str">
        <f>'1 - Leverage'!B18</f>
        <v>Click to Enter</v>
      </c>
      <c r="B27" s="187">
        <f>'1 - Leverage'!D18</f>
        <v>0</v>
      </c>
      <c r="C27" s="188" t="str">
        <f>'1 - Leverage'!A18</f>
        <v>Click to Enter</v>
      </c>
      <c r="D27" s="189" t="str">
        <f>'1 - Leverage'!E18</f>
        <v>Click to Enter</v>
      </c>
      <c r="E27" s="372"/>
      <c r="F27" s="373"/>
      <c r="G27" s="371"/>
      <c r="I27" s="180"/>
    </row>
    <row r="28" spans="1:9" ht="18.75" customHeight="1" x14ac:dyDescent="0.25">
      <c r="A28" s="186" t="str">
        <f>'1 - Leverage'!B19</f>
        <v>Click to Enter</v>
      </c>
      <c r="B28" s="187">
        <f>'1 - Leverage'!D19</f>
        <v>0</v>
      </c>
      <c r="C28" s="188" t="str">
        <f>'1 - Leverage'!A19</f>
        <v>Click to Enter</v>
      </c>
      <c r="D28" s="189" t="str">
        <f>'1 - Leverage'!E19</f>
        <v>Click to Enter</v>
      </c>
      <c r="E28" s="109"/>
      <c r="I28" s="181"/>
    </row>
    <row r="29" spans="1:9" ht="18.75" customHeight="1" x14ac:dyDescent="0.25">
      <c r="D29" s="107"/>
      <c r="E29" s="109"/>
      <c r="I29" s="181"/>
    </row>
    <row r="30" spans="1:9" ht="18.75" customHeight="1" x14ac:dyDescent="0.25">
      <c r="D30" s="107"/>
      <c r="E30" s="109"/>
      <c r="I30" s="181"/>
    </row>
    <row r="31" spans="1:9" ht="18.75" customHeight="1" x14ac:dyDescent="0.25">
      <c r="D31" s="107"/>
      <c r="E31" s="109"/>
      <c r="I31" s="181"/>
    </row>
    <row r="32" spans="1:9" ht="18.75" customHeight="1" x14ac:dyDescent="0.25">
      <c r="D32" s="107"/>
      <c r="E32" s="109"/>
    </row>
    <row r="33" spans="5:5" ht="18.75" customHeight="1" x14ac:dyDescent="0.25">
      <c r="E33" s="109"/>
    </row>
    <row r="34" spans="5:5" ht="18.75" customHeight="1" x14ac:dyDescent="0.25">
      <c r="E34" s="109"/>
    </row>
    <row r="35" spans="5:5" ht="18.75" customHeight="1" x14ac:dyDescent="0.25">
      <c r="E35" s="109"/>
    </row>
    <row r="36" spans="5:5" ht="18.75" customHeight="1" x14ac:dyDescent="0.25"/>
    <row r="37" spans="5:5" ht="18.75" customHeight="1" x14ac:dyDescent="0.25"/>
    <row r="38" spans="5:5" ht="18.75" customHeight="1" x14ac:dyDescent="0.25"/>
  </sheetData>
  <sheetProtection algorithmName="SHA-512" hashValue="QfBwFuB9j32zakRFxXxY42+4SBOCi0QGUuSRLS0gUvrPASro7Ho9A5cQoveV+G6e/oeU/cnU2fmN374CTCkE8Q==" saltValue="xANkUfsA7+9Z9LHS03Zeeg==" spinCount="100000" sheet="1" objects="1" scenarios="1" selectLockedCells="1"/>
  <mergeCells count="7">
    <mergeCell ref="A1:H1"/>
    <mergeCell ref="F9:H13"/>
    <mergeCell ref="B2:D2"/>
    <mergeCell ref="G2:H2"/>
    <mergeCell ref="B3:D3"/>
    <mergeCell ref="G3:H3"/>
    <mergeCell ref="A5:B5"/>
  </mergeCells>
  <printOptions horizontalCentered="1"/>
  <pageMargins left="0.7" right="0.7" top="0.75" bottom="0.75" header="0.3" footer="0.3"/>
  <pageSetup paperSize="17" scale="87" orientation="landscape"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39997558519241921"/>
    <pageSetUpPr fitToPage="1"/>
  </sheetPr>
  <dimension ref="A1:M51"/>
  <sheetViews>
    <sheetView showGridLines="0" zoomScaleNormal="100" workbookViewId="0">
      <selection activeCell="B7" sqref="B7:G7"/>
    </sheetView>
  </sheetViews>
  <sheetFormatPr defaultColWidth="9.140625" defaultRowHeight="14.25" x14ac:dyDescent="0.2"/>
  <cols>
    <col min="1" max="1" width="1.5703125" style="2" customWidth="1"/>
    <col min="2" max="2" width="4.5703125" style="2" customWidth="1"/>
    <col min="3" max="3" width="25.28515625" style="2" customWidth="1"/>
    <col min="4" max="4" width="13.85546875" style="2" customWidth="1"/>
    <col min="5" max="5" width="17.5703125" style="2" customWidth="1"/>
    <col min="6" max="6" width="30.42578125" style="2" customWidth="1"/>
    <col min="7" max="7" width="24.140625" style="2" customWidth="1"/>
    <col min="8" max="8" width="59.28515625" style="2" customWidth="1"/>
    <col min="9" max="9" width="13.42578125" style="2" customWidth="1"/>
    <col min="10" max="12" width="9.140625" style="2" customWidth="1"/>
    <col min="13" max="16384" width="9.140625" style="2"/>
  </cols>
  <sheetData>
    <row r="1" spans="1:13" ht="27" customHeight="1" x14ac:dyDescent="0.3">
      <c r="A1" s="460" t="s">
        <v>229</v>
      </c>
      <c r="B1" s="461"/>
      <c r="C1" s="461"/>
      <c r="D1" s="461"/>
      <c r="E1" s="461"/>
      <c r="F1" s="461"/>
      <c r="G1" s="462"/>
      <c r="H1" s="7"/>
      <c r="I1" s="7"/>
    </row>
    <row r="2" spans="1:13" ht="19.899999999999999" customHeight="1" thickBot="1" x14ac:dyDescent="0.25">
      <c r="A2" s="463" t="s">
        <v>7</v>
      </c>
      <c r="B2" s="464"/>
      <c r="C2" s="464"/>
      <c r="D2" s="464"/>
      <c r="E2" s="464"/>
      <c r="F2" s="464"/>
      <c r="G2" s="465"/>
    </row>
    <row r="3" spans="1:13" ht="4.1500000000000004" customHeight="1" x14ac:dyDescent="0.2">
      <c r="A3" s="472" t="s">
        <v>219</v>
      </c>
      <c r="B3" s="473"/>
      <c r="C3" s="473"/>
      <c r="D3" s="473"/>
      <c r="E3" s="473"/>
      <c r="F3" s="473"/>
      <c r="G3" s="474"/>
    </row>
    <row r="4" spans="1:13" ht="0.75" customHeight="1" x14ac:dyDescent="0.2">
      <c r="A4" s="475"/>
      <c r="B4" s="476"/>
      <c r="C4" s="476"/>
      <c r="D4" s="476"/>
      <c r="E4" s="476"/>
      <c r="F4" s="476"/>
      <c r="G4" s="477"/>
    </row>
    <row r="5" spans="1:13" ht="39" customHeight="1" thickBot="1" x14ac:dyDescent="0.25">
      <c r="A5" s="478"/>
      <c r="B5" s="479"/>
      <c r="C5" s="479"/>
      <c r="D5" s="479"/>
      <c r="E5" s="479"/>
      <c r="F5" s="479"/>
      <c r="G5" s="480"/>
    </row>
    <row r="6" spans="1:13" ht="37.15" customHeight="1" thickBot="1" x14ac:dyDescent="0.3">
      <c r="A6" s="8"/>
      <c r="B6" s="466" t="s">
        <v>198</v>
      </c>
      <c r="C6" s="467"/>
      <c r="D6" s="467"/>
      <c r="E6" s="467"/>
      <c r="F6" s="467"/>
      <c r="G6" s="468"/>
      <c r="H6" s="289"/>
    </row>
    <row r="7" spans="1:13" ht="16.899999999999999" customHeight="1" thickBot="1" x14ac:dyDescent="0.25">
      <c r="A7" s="8"/>
      <c r="B7" s="469"/>
      <c r="C7" s="470"/>
      <c r="D7" s="470"/>
      <c r="E7" s="470"/>
      <c r="F7" s="470"/>
      <c r="G7" s="471"/>
      <c r="H7" s="290"/>
    </row>
    <row r="8" spans="1:13" ht="15.75" customHeight="1" thickBot="1" x14ac:dyDescent="0.25">
      <c r="A8" s="72" t="s">
        <v>30</v>
      </c>
      <c r="B8" s="46"/>
      <c r="C8" s="5"/>
      <c r="D8" s="9"/>
      <c r="E8" s="9"/>
      <c r="F8" s="9"/>
      <c r="G8" s="10"/>
    </row>
    <row r="9" spans="1:13" ht="15.75" customHeight="1" thickBot="1" x14ac:dyDescent="0.25">
      <c r="A9" s="8"/>
      <c r="B9" s="44" t="s">
        <v>31</v>
      </c>
      <c r="C9" s="9"/>
      <c r="D9" s="9"/>
      <c r="E9" s="9"/>
      <c r="F9" s="80" t="s">
        <v>15</v>
      </c>
      <c r="G9" s="10"/>
    </row>
    <row r="10" spans="1:13" ht="15.75" customHeight="1" thickBot="1" x14ac:dyDescent="0.25">
      <c r="A10" s="8"/>
      <c r="B10" s="44" t="s">
        <v>154</v>
      </c>
      <c r="C10" s="9"/>
      <c r="D10" s="9"/>
      <c r="E10" s="9"/>
      <c r="F10" s="80" t="s">
        <v>15</v>
      </c>
      <c r="G10" s="10"/>
    </row>
    <row r="11" spans="1:13" ht="15.75" customHeight="1" thickBot="1" x14ac:dyDescent="0.25">
      <c r="A11" s="8"/>
      <c r="B11" s="9" t="s">
        <v>32</v>
      </c>
      <c r="C11" s="9"/>
      <c r="D11" s="9"/>
      <c r="E11" s="9"/>
      <c r="F11" s="80"/>
      <c r="G11" s="10"/>
    </row>
    <row r="12" spans="1:13" ht="15" customHeight="1" thickBot="1" x14ac:dyDescent="0.25">
      <c r="A12" s="8"/>
      <c r="B12" s="9" t="s">
        <v>33</v>
      </c>
      <c r="C12" s="9"/>
      <c r="D12" s="9"/>
      <c r="E12" s="9"/>
      <c r="F12" s="80"/>
      <c r="G12" s="10"/>
    </row>
    <row r="13" spans="1:13" ht="15.75" thickBot="1" x14ac:dyDescent="0.25">
      <c r="A13" s="8"/>
      <c r="B13" s="9" t="s">
        <v>34</v>
      </c>
      <c r="C13" s="9"/>
      <c r="D13" s="9"/>
      <c r="E13" s="9"/>
      <c r="F13" s="80"/>
      <c r="G13" s="10"/>
      <c r="M13" s="5"/>
    </row>
    <row r="14" spans="1:13" ht="15.75" thickBot="1" x14ac:dyDescent="0.25">
      <c r="A14" s="8"/>
      <c r="B14" s="9" t="s">
        <v>61</v>
      </c>
      <c r="C14" s="9"/>
      <c r="D14" s="9"/>
      <c r="E14" s="9"/>
      <c r="F14" s="80"/>
      <c r="G14" s="10"/>
      <c r="M14" s="5"/>
    </row>
    <row r="15" spans="1:13" ht="15.75" customHeight="1" thickBot="1" x14ac:dyDescent="0.3">
      <c r="A15" s="8"/>
      <c r="B15" s="12" t="s">
        <v>35</v>
      </c>
      <c r="C15" s="9"/>
      <c r="D15" s="81" t="s">
        <v>15</v>
      </c>
      <c r="E15" s="18" t="s">
        <v>55</v>
      </c>
      <c r="F15" s="80"/>
      <c r="G15" s="16"/>
    </row>
    <row r="16" spans="1:13" ht="15.75" customHeight="1" thickBot="1" x14ac:dyDescent="0.3">
      <c r="A16" s="8"/>
      <c r="B16" s="12" t="s">
        <v>39</v>
      </c>
      <c r="C16" s="9"/>
      <c r="D16" s="54"/>
      <c r="E16" s="53"/>
      <c r="F16" s="80" t="s">
        <v>15</v>
      </c>
      <c r="G16" s="16"/>
    </row>
    <row r="17" spans="1:11" ht="15.75" customHeight="1" thickBot="1" x14ac:dyDescent="0.25">
      <c r="A17" s="8"/>
      <c r="B17" s="9" t="s">
        <v>2</v>
      </c>
      <c r="C17" s="9"/>
      <c r="D17" s="5"/>
      <c r="E17" s="5"/>
      <c r="F17" s="80" t="s">
        <v>15</v>
      </c>
      <c r="G17" s="16"/>
    </row>
    <row r="18" spans="1:11" ht="15" x14ac:dyDescent="0.2">
      <c r="A18" s="8"/>
      <c r="B18" s="9"/>
      <c r="C18" s="9"/>
      <c r="D18" s="9"/>
      <c r="E18" s="9"/>
      <c r="F18" s="9"/>
      <c r="G18" s="10"/>
    </row>
    <row r="19" spans="1:11" ht="15.75" customHeight="1" thickBot="1" x14ac:dyDescent="0.25">
      <c r="A19" s="60" t="s">
        <v>8</v>
      </c>
      <c r="B19" s="12"/>
      <c r="C19" s="9"/>
      <c r="D19" s="19"/>
      <c r="E19" s="19"/>
      <c r="F19" s="15"/>
      <c r="G19" s="16"/>
    </row>
    <row r="20" spans="1:11" ht="15.75" customHeight="1" thickBot="1" x14ac:dyDescent="0.25">
      <c r="A20" s="8"/>
      <c r="B20" s="12" t="s">
        <v>36</v>
      </c>
      <c r="C20" s="9"/>
      <c r="D20" s="19"/>
      <c r="E20" s="19"/>
      <c r="F20" s="80"/>
      <c r="G20" s="16"/>
    </row>
    <row r="21" spans="1:11" ht="15.75" customHeight="1" thickBot="1" x14ac:dyDescent="0.25">
      <c r="A21" s="8"/>
      <c r="B21" s="12" t="s">
        <v>37</v>
      </c>
      <c r="C21" s="9"/>
      <c r="D21" s="19"/>
      <c r="E21" s="19"/>
      <c r="F21" s="80"/>
      <c r="G21" s="16"/>
    </row>
    <row r="22" spans="1:11" ht="15.75" customHeight="1" thickBot="1" x14ac:dyDescent="0.25">
      <c r="A22" s="8"/>
      <c r="B22" s="12" t="s">
        <v>38</v>
      </c>
      <c r="C22" s="9"/>
      <c r="D22" s="19"/>
      <c r="E22" s="19"/>
      <c r="F22" s="21">
        <f>SUM(F20*F21)</f>
        <v>0</v>
      </c>
      <c r="G22" s="16"/>
    </row>
    <row r="23" spans="1:11" ht="15.75" customHeight="1" thickBot="1" x14ac:dyDescent="0.25">
      <c r="A23" s="8"/>
      <c r="B23" s="12" t="s">
        <v>53</v>
      </c>
      <c r="C23" s="9"/>
      <c r="D23" s="19"/>
      <c r="E23" s="19"/>
      <c r="F23" s="58">
        <f>F22/43560</f>
        <v>0</v>
      </c>
      <c r="G23" s="16"/>
    </row>
    <row r="24" spans="1:11" ht="15" x14ac:dyDescent="0.2">
      <c r="A24" s="8"/>
      <c r="B24" s="9"/>
      <c r="C24" s="9"/>
      <c r="D24" s="9"/>
      <c r="E24" s="9"/>
      <c r="F24" s="9"/>
      <c r="G24" s="10"/>
    </row>
    <row r="25" spans="1:11" ht="15.75" customHeight="1" x14ac:dyDescent="0.2">
      <c r="A25" s="8"/>
      <c r="B25" s="15"/>
      <c r="C25" s="28"/>
      <c r="D25" s="28"/>
      <c r="E25" s="28"/>
      <c r="F25" s="28"/>
      <c r="G25" s="26"/>
    </row>
    <row r="26" spans="1:11" ht="15.75" customHeight="1" thickBot="1" x14ac:dyDescent="0.25">
      <c r="A26" s="60" t="s">
        <v>209</v>
      </c>
      <c r="B26" s="20"/>
      <c r="C26" s="22"/>
      <c r="D26" s="22"/>
      <c r="E26" s="22"/>
      <c r="F26" s="22"/>
      <c r="G26" s="23"/>
    </row>
    <row r="27" spans="1:11" ht="21.75" customHeight="1" thickBot="1" x14ac:dyDescent="0.3">
      <c r="A27" s="8"/>
      <c r="B27" s="77" t="s">
        <v>210</v>
      </c>
      <c r="C27" s="79"/>
      <c r="D27" s="9"/>
      <c r="E27" s="9"/>
      <c r="F27" s="9"/>
      <c r="G27" s="78" t="s">
        <v>216</v>
      </c>
    </row>
    <row r="28" spans="1:11" ht="15.75" customHeight="1" x14ac:dyDescent="0.2">
      <c r="A28" s="8"/>
      <c r="B28" s="15"/>
      <c r="C28" s="358" t="s">
        <v>211</v>
      </c>
      <c r="D28" s="55"/>
      <c r="E28" s="55"/>
      <c r="F28" s="55"/>
      <c r="G28" s="135">
        <v>0</v>
      </c>
    </row>
    <row r="29" spans="1:11" ht="15.75" customHeight="1" x14ac:dyDescent="0.2">
      <c r="A29" s="8"/>
      <c r="B29" s="15"/>
      <c r="C29" s="49" t="s">
        <v>212</v>
      </c>
      <c r="D29" s="55"/>
      <c r="E29" s="55"/>
      <c r="F29" s="55"/>
      <c r="G29" s="136">
        <v>0</v>
      </c>
    </row>
    <row r="30" spans="1:11" ht="15.75" customHeight="1" thickBot="1" x14ac:dyDescent="0.25">
      <c r="A30" s="8"/>
      <c r="B30" s="15"/>
      <c r="C30" s="51" t="s">
        <v>215</v>
      </c>
      <c r="D30" s="50"/>
      <c r="E30" s="50"/>
      <c r="F30" s="50"/>
      <c r="G30" s="136">
        <v>0</v>
      </c>
    </row>
    <row r="31" spans="1:11" ht="25.15" customHeight="1" thickBot="1" x14ac:dyDescent="0.3">
      <c r="A31" s="8"/>
      <c r="B31" s="15"/>
      <c r="C31" s="75" t="s">
        <v>213</v>
      </c>
      <c r="D31" s="52"/>
      <c r="E31" s="52"/>
      <c r="F31" s="52"/>
      <c r="G31" s="47">
        <f>SUM(G28:G30)</f>
        <v>0</v>
      </c>
      <c r="H31" s="369" t="str">
        <f>IF(G31&gt;99999,"Please check figures; the Direct Costs request amount must be less than $100,000. Reduce your Direct Cost request amount on the Project Info tabs.","")</f>
        <v/>
      </c>
      <c r="I31" s="14"/>
      <c r="J31" s="14"/>
      <c r="K31" s="14"/>
    </row>
    <row r="32" spans="1:11" ht="15.75" thickBot="1" x14ac:dyDescent="0.3">
      <c r="A32" s="8"/>
      <c r="B32" s="15"/>
      <c r="C32" s="380"/>
      <c r="D32" s="28"/>
      <c r="E32" s="28"/>
      <c r="F32" s="28"/>
      <c r="G32" s="381"/>
      <c r="H32" s="369"/>
      <c r="I32" s="14"/>
      <c r="J32" s="14"/>
      <c r="K32" s="14"/>
    </row>
    <row r="33" spans="1:11" ht="15.75" thickBot="1" x14ac:dyDescent="0.3">
      <c r="A33" s="15"/>
      <c r="C33" s="481" t="s">
        <v>228</v>
      </c>
      <c r="D33" s="482"/>
      <c r="E33" s="482"/>
      <c r="F33" s="482"/>
      <c r="G33" s="625"/>
      <c r="H33" s="369"/>
      <c r="I33" s="14"/>
      <c r="J33" s="14"/>
      <c r="K33" s="14"/>
    </row>
    <row r="34" spans="1:11" ht="15.75" customHeight="1" x14ac:dyDescent="0.2">
      <c r="A34" s="8"/>
      <c r="B34" s="15"/>
      <c r="C34" s="28"/>
      <c r="D34" s="28"/>
      <c r="E34" s="28"/>
      <c r="F34" s="28"/>
      <c r="G34" s="382"/>
    </row>
    <row r="35" spans="1:11" ht="15.75" customHeight="1" thickBot="1" x14ac:dyDescent="0.25">
      <c r="A35" s="457" t="s">
        <v>22</v>
      </c>
      <c r="B35" s="458"/>
      <c r="C35" s="458"/>
      <c r="D35" s="458"/>
      <c r="E35" s="458"/>
      <c r="F35" s="458"/>
      <c r="G35" s="459"/>
    </row>
    <row r="36" spans="1:11" ht="100.5" customHeight="1" thickBot="1" x14ac:dyDescent="0.25">
      <c r="A36" s="454" t="s">
        <v>140</v>
      </c>
      <c r="B36" s="455"/>
      <c r="C36" s="455"/>
      <c r="D36" s="455"/>
      <c r="E36" s="455"/>
      <c r="F36" s="455"/>
      <c r="G36" s="456"/>
    </row>
    <row r="38" spans="1:11" ht="20.25" customHeight="1" x14ac:dyDescent="0.2"/>
    <row r="39" spans="1:11" x14ac:dyDescent="0.2">
      <c r="E39" s="14"/>
      <c r="F39" s="14"/>
    </row>
    <row r="40" spans="1:11" ht="15" hidden="1" x14ac:dyDescent="0.25">
      <c r="E40" s="11" t="s">
        <v>15</v>
      </c>
      <c r="F40" s="43" t="s">
        <v>15</v>
      </c>
    </row>
    <row r="41" spans="1:11" ht="15" hidden="1" x14ac:dyDescent="0.25">
      <c r="C41" s="11" t="s">
        <v>15</v>
      </c>
      <c r="E41" s="13" t="s">
        <v>44</v>
      </c>
      <c r="F41" s="43" t="s">
        <v>24</v>
      </c>
      <c r="G41" s="11" t="s">
        <v>15</v>
      </c>
    </row>
    <row r="42" spans="1:11" ht="15" hidden="1" x14ac:dyDescent="0.25">
      <c r="C42" s="11" t="s">
        <v>23</v>
      </c>
      <c r="E42" s="13" t="s">
        <v>45</v>
      </c>
      <c r="F42" s="43" t="s">
        <v>158</v>
      </c>
      <c r="G42" s="13" t="s">
        <v>17</v>
      </c>
    </row>
    <row r="43" spans="1:11" ht="15" hidden="1" x14ac:dyDescent="0.25">
      <c r="C43" s="11" t="s">
        <v>24</v>
      </c>
      <c r="E43" s="13" t="s">
        <v>47</v>
      </c>
      <c r="F43" s="43" t="s">
        <v>159</v>
      </c>
      <c r="G43" s="13" t="s">
        <v>18</v>
      </c>
    </row>
    <row r="44" spans="1:11" ht="15" hidden="1" x14ac:dyDescent="0.25">
      <c r="C44" s="11"/>
      <c r="E44" s="11" t="s">
        <v>149</v>
      </c>
      <c r="F44" s="43"/>
      <c r="G44" s="13" t="s">
        <v>19</v>
      </c>
    </row>
    <row r="45" spans="1:11" ht="15" hidden="1" x14ac:dyDescent="0.25">
      <c r="E45" s="11" t="s">
        <v>148</v>
      </c>
      <c r="F45" s="14"/>
      <c r="G45" s="13" t="s">
        <v>20</v>
      </c>
    </row>
    <row r="46" spans="1:11" ht="15" hidden="1" x14ac:dyDescent="0.25">
      <c r="C46" s="11" t="s">
        <v>15</v>
      </c>
      <c r="E46" s="13" t="s">
        <v>16</v>
      </c>
      <c r="F46" s="43" t="s">
        <v>15</v>
      </c>
      <c r="G46" s="17" t="s">
        <v>49</v>
      </c>
    </row>
    <row r="47" spans="1:11" ht="15" hidden="1" x14ac:dyDescent="0.25">
      <c r="C47" s="11" t="s">
        <v>46</v>
      </c>
      <c r="E47" s="11" t="s">
        <v>157</v>
      </c>
      <c r="F47" s="43" t="s">
        <v>40</v>
      </c>
    </row>
    <row r="48" spans="1:11" ht="15" hidden="1" x14ac:dyDescent="0.25">
      <c r="C48" s="11" t="s">
        <v>63</v>
      </c>
      <c r="E48" s="14"/>
      <c r="F48" s="43" t="s">
        <v>41</v>
      </c>
    </row>
    <row r="49" spans="3:6" ht="15" hidden="1" x14ac:dyDescent="0.25">
      <c r="C49" s="11" t="s">
        <v>48</v>
      </c>
      <c r="E49" s="14"/>
      <c r="F49" s="43" t="s">
        <v>42</v>
      </c>
    </row>
    <row r="50" spans="3:6" hidden="1" x14ac:dyDescent="0.2">
      <c r="E50" s="14"/>
      <c r="F50" s="43" t="s">
        <v>43</v>
      </c>
    </row>
    <row r="51" spans="3:6" x14ac:dyDescent="0.2">
      <c r="E51" s="14"/>
      <c r="F51" s="14"/>
    </row>
  </sheetData>
  <sheetProtection algorithmName="SHA-512" hashValue="BC2uVSSKC7lRTqvLdhGh78HW+rTpWIZ0WycBikH+pNQjSsJ/5jU0mp2J6BEkWB5iqeGcHOgr8i7wkqiRKH31kg==" saltValue="m5QGUB7v5Jce/VAZtbZFmA==" spinCount="100000" sheet="1" objects="1" scenarios="1" selectLockedCells="1"/>
  <mergeCells count="8">
    <mergeCell ref="A36:G36"/>
    <mergeCell ref="A35:G35"/>
    <mergeCell ref="A1:G1"/>
    <mergeCell ref="A2:G2"/>
    <mergeCell ref="B6:G6"/>
    <mergeCell ref="B7:G7"/>
    <mergeCell ref="A3:G5"/>
    <mergeCell ref="C33:F33"/>
  </mergeCells>
  <dataValidations count="8">
    <dataValidation type="list" allowBlank="1" showInputMessage="1" showErrorMessage="1" sqref="F10" xr:uid="{00000000-0002-0000-0200-000001000000}">
      <formula1>$C$46:$C$49</formula1>
    </dataValidation>
    <dataValidation type="list" allowBlank="1" showInputMessage="1" showErrorMessage="1" sqref="F16" xr:uid="{00000000-0002-0000-0200-000002000000}">
      <formula1>$F$46:$F$50</formula1>
    </dataValidation>
    <dataValidation type="list" allowBlank="1" showInputMessage="1" showErrorMessage="1" sqref="D15" xr:uid="{00000000-0002-0000-0200-000003000000}">
      <formula1>$F$40:$F$43</formula1>
    </dataValidation>
    <dataValidation allowBlank="1" showErrorMessage="1" sqref="D16" xr:uid="{00000000-0002-0000-0200-000006000000}"/>
    <dataValidation allowBlank="1" showInputMessage="1" showErrorMessage="1" prompt="Include finished, above-ground square feet." sqref="F11" xr:uid="{00000000-0002-0000-0200-000007000000}"/>
    <dataValidation type="list" allowBlank="1" showInputMessage="1" showErrorMessage="1" sqref="F17" xr:uid="{00000000-0002-0000-0200-000000000000}">
      <formula1>$G$41:$G$46</formula1>
    </dataValidation>
    <dataValidation type="list" allowBlank="1" showInputMessage="1" showErrorMessage="1" promptTitle="Choose One" sqref="D9:E10" xr:uid="{00000000-0002-0000-0200-000004000000}">
      <formula1>$E$43:$E$43</formula1>
    </dataValidation>
    <dataValidation type="list" allowBlank="1" showInputMessage="1" showErrorMessage="1" sqref="F9" xr:uid="{00000000-0002-0000-0200-000005000000}">
      <formula1>$E$40:$E$47</formula1>
    </dataValidation>
  </dataValidations>
  <printOptions horizontalCentered="1" verticalCentered="1"/>
  <pageMargins left="0.5" right="0.5" top="0.25" bottom="0.25" header="0.25" footer="0.25"/>
  <pageSetup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pageSetUpPr fitToPage="1"/>
  </sheetPr>
  <dimension ref="A1:H38"/>
  <sheetViews>
    <sheetView showGridLines="0" zoomScaleNormal="100" zoomScaleSheetLayoutView="80" workbookViewId="0">
      <selection activeCell="C16" sqref="C16"/>
    </sheetView>
  </sheetViews>
  <sheetFormatPr defaultColWidth="9.140625" defaultRowHeight="14.25" x14ac:dyDescent="0.2"/>
  <cols>
    <col min="1" max="1" width="28.7109375" style="2" customWidth="1"/>
    <col min="2" max="2" width="33.7109375" style="2" customWidth="1"/>
    <col min="3" max="3" width="37" style="2" customWidth="1"/>
    <col min="4" max="4" width="22.42578125" style="2" customWidth="1"/>
    <col min="5" max="5" width="18.7109375" style="2" customWidth="1"/>
    <col min="6" max="6" width="46" style="2" customWidth="1"/>
    <col min="7" max="7" width="39.85546875" style="142" bestFit="1" customWidth="1"/>
    <col min="8" max="8" width="28.7109375" style="2" bestFit="1" customWidth="1"/>
    <col min="9" max="9" width="28.85546875" style="2" customWidth="1"/>
    <col min="10" max="14" width="9.140625" style="2" customWidth="1"/>
    <col min="15" max="16384" width="9.140625" style="2"/>
  </cols>
  <sheetData>
    <row r="1" spans="1:8" ht="18.75" x14ac:dyDescent="0.2">
      <c r="A1" s="486" t="s">
        <v>229</v>
      </c>
      <c r="B1" s="487"/>
      <c r="C1" s="487"/>
      <c r="D1" s="487"/>
      <c r="E1" s="487"/>
      <c r="F1" s="488"/>
    </row>
    <row r="2" spans="1:8" ht="22.5" customHeight="1" thickBot="1" x14ac:dyDescent="0.25">
      <c r="A2" s="489" t="s">
        <v>109</v>
      </c>
      <c r="B2" s="490"/>
      <c r="C2" s="490"/>
      <c r="D2" s="490"/>
      <c r="E2" s="490"/>
      <c r="F2" s="491"/>
    </row>
    <row r="3" spans="1:8" ht="111" customHeight="1" x14ac:dyDescent="0.2">
      <c r="A3" s="492" t="s">
        <v>204</v>
      </c>
      <c r="B3" s="493"/>
      <c r="C3" s="493"/>
      <c r="D3" s="493"/>
      <c r="E3" s="493"/>
      <c r="F3" s="494"/>
      <c r="G3" s="143"/>
    </row>
    <row r="4" spans="1:8" ht="22.15" customHeight="1" thickBot="1" x14ac:dyDescent="0.25">
      <c r="A4" s="495" t="s">
        <v>190</v>
      </c>
      <c r="B4" s="496"/>
      <c r="C4" s="496"/>
      <c r="D4" s="496"/>
      <c r="E4" s="496"/>
      <c r="F4" s="497"/>
      <c r="H4" s="84"/>
    </row>
    <row r="5" spans="1:8" ht="15.75" thickBot="1" x14ac:dyDescent="0.25">
      <c r="A5" s="92"/>
      <c r="B5" s="100"/>
      <c r="C5" s="100"/>
      <c r="D5" s="100"/>
      <c r="E5" s="100"/>
      <c r="F5" s="100"/>
    </row>
    <row r="6" spans="1:8" ht="61.9" customHeight="1" thickBot="1" x14ac:dyDescent="0.25">
      <c r="A6" s="104" t="s">
        <v>0</v>
      </c>
      <c r="B6" s="104" t="s">
        <v>90</v>
      </c>
      <c r="C6" s="105" t="s">
        <v>153</v>
      </c>
      <c r="D6" s="105" t="s">
        <v>151</v>
      </c>
      <c r="E6" s="105" t="s">
        <v>110</v>
      </c>
      <c r="F6" s="105" t="s">
        <v>152</v>
      </c>
      <c r="H6" s="106"/>
    </row>
    <row r="7" spans="1:8" ht="20.100000000000001" customHeight="1" x14ac:dyDescent="0.2">
      <c r="A7" s="126" t="s">
        <v>15</v>
      </c>
      <c r="B7" s="127" t="s">
        <v>15</v>
      </c>
      <c r="C7" s="125"/>
      <c r="D7" s="94">
        <v>0</v>
      </c>
      <c r="E7" s="95" t="s">
        <v>15</v>
      </c>
      <c r="F7" s="101"/>
    </row>
    <row r="8" spans="1:8" ht="20.100000000000001" customHeight="1" x14ac:dyDescent="0.2">
      <c r="A8" s="126" t="s">
        <v>15</v>
      </c>
      <c r="B8" s="127" t="s">
        <v>15</v>
      </c>
      <c r="C8" s="125"/>
      <c r="D8" s="96">
        <v>0</v>
      </c>
      <c r="E8" s="95" t="s">
        <v>15</v>
      </c>
      <c r="F8" s="101"/>
    </row>
    <row r="9" spans="1:8" ht="20.100000000000001" customHeight="1" x14ac:dyDescent="0.2">
      <c r="A9" s="126" t="s">
        <v>15</v>
      </c>
      <c r="B9" s="127" t="s">
        <v>15</v>
      </c>
      <c r="C9" s="125"/>
      <c r="D9" s="96">
        <v>0</v>
      </c>
      <c r="E9" s="95" t="s">
        <v>15</v>
      </c>
      <c r="F9" s="101"/>
    </row>
    <row r="10" spans="1:8" ht="20.100000000000001" customHeight="1" x14ac:dyDescent="0.2">
      <c r="A10" s="126" t="s">
        <v>15</v>
      </c>
      <c r="B10" s="127" t="s">
        <v>15</v>
      </c>
      <c r="C10" s="125"/>
      <c r="D10" s="96">
        <v>0</v>
      </c>
      <c r="E10" s="95" t="s">
        <v>15</v>
      </c>
      <c r="F10" s="101"/>
    </row>
    <row r="11" spans="1:8" ht="20.100000000000001" customHeight="1" x14ac:dyDescent="0.2">
      <c r="A11" s="126" t="s">
        <v>15</v>
      </c>
      <c r="B11" s="127" t="s">
        <v>15</v>
      </c>
      <c r="C11" s="125"/>
      <c r="D11" s="96">
        <v>0</v>
      </c>
      <c r="E11" s="95" t="s">
        <v>15</v>
      </c>
      <c r="F11" s="101"/>
    </row>
    <row r="12" spans="1:8" ht="20.100000000000001" customHeight="1" x14ac:dyDescent="0.2">
      <c r="A12" s="126" t="s">
        <v>15</v>
      </c>
      <c r="B12" s="127" t="s">
        <v>15</v>
      </c>
      <c r="C12" s="125"/>
      <c r="D12" s="96">
        <v>0</v>
      </c>
      <c r="E12" s="95" t="s">
        <v>15</v>
      </c>
      <c r="F12" s="101"/>
      <c r="H12" s="5"/>
    </row>
    <row r="13" spans="1:8" ht="20.100000000000001" customHeight="1" x14ac:dyDescent="0.2">
      <c r="A13" s="126" t="s">
        <v>15</v>
      </c>
      <c r="B13" s="127" t="s">
        <v>15</v>
      </c>
      <c r="C13" s="125"/>
      <c r="D13" s="97">
        <v>0</v>
      </c>
      <c r="E13" s="95" t="s">
        <v>15</v>
      </c>
      <c r="F13" s="101"/>
      <c r="H13" s="5"/>
    </row>
    <row r="14" spans="1:8" ht="20.100000000000001" customHeight="1" x14ac:dyDescent="0.2">
      <c r="A14" s="126" t="s">
        <v>15</v>
      </c>
      <c r="B14" s="127" t="s">
        <v>15</v>
      </c>
      <c r="C14" s="125"/>
      <c r="D14" s="96">
        <v>0</v>
      </c>
      <c r="E14" s="95" t="s">
        <v>15</v>
      </c>
      <c r="F14" s="101"/>
      <c r="H14" s="5"/>
    </row>
    <row r="15" spans="1:8" ht="20.100000000000001" customHeight="1" x14ac:dyDescent="0.2">
      <c r="A15" s="126" t="s">
        <v>15</v>
      </c>
      <c r="B15" s="127" t="s">
        <v>15</v>
      </c>
      <c r="C15" s="125"/>
      <c r="D15" s="97">
        <v>0</v>
      </c>
      <c r="E15" s="95" t="s">
        <v>15</v>
      </c>
      <c r="F15" s="101"/>
      <c r="H15" s="5"/>
    </row>
    <row r="16" spans="1:8" ht="20.100000000000001" customHeight="1" x14ac:dyDescent="0.2">
      <c r="A16" s="126" t="s">
        <v>15</v>
      </c>
      <c r="B16" s="127" t="s">
        <v>15</v>
      </c>
      <c r="C16" s="125"/>
      <c r="D16" s="96">
        <v>0</v>
      </c>
      <c r="E16" s="95" t="s">
        <v>15</v>
      </c>
      <c r="F16" s="101"/>
      <c r="H16" s="5"/>
    </row>
    <row r="17" spans="1:8" ht="20.100000000000001" customHeight="1" x14ac:dyDescent="0.2">
      <c r="A17" s="126" t="s">
        <v>15</v>
      </c>
      <c r="B17" s="127" t="s">
        <v>15</v>
      </c>
      <c r="C17" s="125"/>
      <c r="D17" s="97">
        <v>0</v>
      </c>
      <c r="E17" s="95" t="s">
        <v>15</v>
      </c>
      <c r="F17" s="101"/>
      <c r="H17" s="5"/>
    </row>
    <row r="18" spans="1:8" ht="20.100000000000001" customHeight="1" x14ac:dyDescent="0.2">
      <c r="A18" s="126" t="s">
        <v>15</v>
      </c>
      <c r="B18" s="127" t="s">
        <v>15</v>
      </c>
      <c r="C18" s="125"/>
      <c r="D18" s="96">
        <v>0</v>
      </c>
      <c r="E18" s="95" t="s">
        <v>15</v>
      </c>
      <c r="F18" s="101"/>
      <c r="H18" s="5"/>
    </row>
    <row r="19" spans="1:8" ht="20.100000000000001" customHeight="1" thickBot="1" x14ac:dyDescent="0.25">
      <c r="A19" s="126" t="s">
        <v>15</v>
      </c>
      <c r="B19" s="127" t="s">
        <v>15</v>
      </c>
      <c r="C19" s="125"/>
      <c r="D19" s="98">
        <v>0</v>
      </c>
      <c r="E19" s="95" t="s">
        <v>15</v>
      </c>
      <c r="F19" s="101"/>
      <c r="H19" s="5"/>
    </row>
    <row r="20" spans="1:8" ht="24" customHeight="1" thickBot="1" x14ac:dyDescent="0.25">
      <c r="A20" s="93"/>
      <c r="B20" s="108"/>
      <c r="C20" s="144" t="s">
        <v>27</v>
      </c>
      <c r="D20" s="131">
        <f>SUM(D7:D19)</f>
        <v>0</v>
      </c>
      <c r="E20" s="108"/>
      <c r="F20" s="108"/>
      <c r="H20" s="5"/>
    </row>
    <row r="21" spans="1:8" ht="15" customHeight="1" x14ac:dyDescent="0.2">
      <c r="A21" s="5"/>
      <c r="B21" s="109"/>
      <c r="C21" s="110"/>
      <c r="D21" s="111"/>
      <c r="E21" s="109"/>
      <c r="F21" s="109"/>
      <c r="H21" s="5"/>
    </row>
    <row r="22" spans="1:8" ht="8.25" customHeight="1" x14ac:dyDescent="0.2">
      <c r="A22" s="5"/>
      <c r="B22" s="5"/>
      <c r="C22" s="5"/>
      <c r="D22" s="5"/>
      <c r="E22" s="5"/>
      <c r="F22" s="5"/>
    </row>
    <row r="23" spans="1:8" ht="15" customHeight="1" thickBot="1" x14ac:dyDescent="0.25">
      <c r="A23" s="458" t="s">
        <v>22</v>
      </c>
      <c r="B23" s="458"/>
      <c r="C23" s="458"/>
      <c r="D23" s="458"/>
      <c r="E23" s="458"/>
      <c r="F23" s="458"/>
    </row>
    <row r="24" spans="1:8" ht="94.9" customHeight="1" thickBot="1" x14ac:dyDescent="0.25">
      <c r="A24" s="483"/>
      <c r="B24" s="484"/>
      <c r="C24" s="484"/>
      <c r="D24" s="484"/>
      <c r="E24" s="484"/>
      <c r="F24" s="485"/>
    </row>
    <row r="25" spans="1:8" x14ac:dyDescent="0.2">
      <c r="A25" s="6"/>
      <c r="B25" s="6"/>
      <c r="C25" s="6"/>
      <c r="D25" s="6"/>
      <c r="E25" s="6"/>
    </row>
    <row r="26" spans="1:8" x14ac:dyDescent="0.2">
      <c r="A26" s="6"/>
      <c r="B26" s="6"/>
      <c r="C26" s="6"/>
      <c r="D26" s="6"/>
      <c r="E26" s="6"/>
    </row>
    <row r="27" spans="1:8" x14ac:dyDescent="0.2">
      <c r="A27" s="6"/>
      <c r="B27" s="6"/>
      <c r="C27" s="6"/>
      <c r="D27" s="6"/>
      <c r="E27" s="6"/>
    </row>
    <row r="28" spans="1:8" ht="13.9" hidden="1" customHeight="1" x14ac:dyDescent="0.2">
      <c r="A28" s="2" t="s">
        <v>96</v>
      </c>
      <c r="B28" s="2" t="s">
        <v>90</v>
      </c>
      <c r="C28" s="2" t="s">
        <v>113</v>
      </c>
    </row>
    <row r="29" spans="1:8" ht="13.9" hidden="1" customHeight="1" x14ac:dyDescent="0.2">
      <c r="A29" s="3" t="s">
        <v>15</v>
      </c>
      <c r="B29" s="3" t="s">
        <v>15</v>
      </c>
      <c r="C29" s="3" t="s">
        <v>15</v>
      </c>
    </row>
    <row r="30" spans="1:8" ht="13.9" hidden="1" customHeight="1" x14ac:dyDescent="0.2">
      <c r="A30" s="3" t="s">
        <v>10</v>
      </c>
      <c r="B30" s="3" t="s">
        <v>11</v>
      </c>
      <c r="C30" s="3" t="s">
        <v>23</v>
      </c>
    </row>
    <row r="31" spans="1:8" ht="13.9" hidden="1" customHeight="1" x14ac:dyDescent="0.2">
      <c r="A31" s="3" t="s">
        <v>97</v>
      </c>
      <c r="B31" s="3" t="s">
        <v>12</v>
      </c>
      <c r="C31" s="3" t="s">
        <v>24</v>
      </c>
    </row>
    <row r="32" spans="1:8" ht="13.9" hidden="1" customHeight="1" x14ac:dyDescent="0.2">
      <c r="A32" s="3"/>
      <c r="B32" s="3" t="s">
        <v>13</v>
      </c>
    </row>
    <row r="33" spans="1:2" ht="13.9" hidden="1" customHeight="1" x14ac:dyDescent="0.2">
      <c r="A33" s="359"/>
      <c r="B33" s="3" t="s">
        <v>14</v>
      </c>
    </row>
    <row r="34" spans="1:2" ht="13.9" hidden="1" customHeight="1" x14ac:dyDescent="0.2">
      <c r="A34" s="3"/>
      <c r="B34" s="3" t="s">
        <v>4</v>
      </c>
    </row>
    <row r="35" spans="1:2" ht="13.9" hidden="1" customHeight="1" x14ac:dyDescent="0.2">
      <c r="A35" s="3"/>
      <c r="B35" s="3" t="s">
        <v>1</v>
      </c>
    </row>
    <row r="36" spans="1:2" ht="13.9" hidden="1" customHeight="1" x14ac:dyDescent="0.2">
      <c r="A36" s="3"/>
      <c r="B36" s="3" t="s">
        <v>52</v>
      </c>
    </row>
    <row r="37" spans="1:2" ht="13.9" hidden="1" customHeight="1" x14ac:dyDescent="0.2">
      <c r="A37" s="3"/>
      <c r="B37" s="3" t="s">
        <v>25</v>
      </c>
    </row>
    <row r="38" spans="1:2" ht="13.9" hidden="1" customHeight="1" x14ac:dyDescent="0.2">
      <c r="B38" s="3" t="s">
        <v>103</v>
      </c>
    </row>
  </sheetData>
  <sheetProtection algorithmName="SHA-512" hashValue="CIeHvc4eE5jmBxqYi8IlquxH865xOipcBwFipvFLzeb3EdHGAN5Nls4i3DL0T87ouFnfpAuUDVs1gwrJfY5K+g==" saltValue="dAwBWsMxswejWIUF5W3zag==" spinCount="100000" sheet="1" objects="1" scenarios="1" selectLockedCells="1"/>
  <mergeCells count="6">
    <mergeCell ref="A23:F23"/>
    <mergeCell ref="A24:F24"/>
    <mergeCell ref="A1:F1"/>
    <mergeCell ref="A2:F2"/>
    <mergeCell ref="A3:F3"/>
    <mergeCell ref="A4:F4"/>
  </mergeCells>
  <dataValidations count="3">
    <dataValidation type="list" allowBlank="1" showInputMessage="1" showErrorMessage="1" sqref="E7:E19" xr:uid="{00000000-0002-0000-0100-000002000000}">
      <formula1>$C$29:$C$31</formula1>
    </dataValidation>
    <dataValidation type="list" allowBlank="1" showInputMessage="1" showErrorMessage="1" sqref="A7:A18 A19" xr:uid="{EBE9F83C-3DE8-4717-85EB-1B01F5040C60}">
      <formula1>$A$29:$A$31</formula1>
    </dataValidation>
    <dataValidation type="list" allowBlank="1" showInputMessage="1" showErrorMessage="1" sqref="B7:B19" xr:uid="{00000000-0002-0000-0100-000000000000}">
      <formula1>$B$29:$B$38</formula1>
    </dataValidation>
  </dataValidations>
  <printOptions horizontalCentered="1" verticalCentered="1"/>
  <pageMargins left="0.25" right="0.25" top="0.25" bottom="0.25" header="0.25" footer="0.25"/>
  <pageSetup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47-5A41-4ADD-A987-2DA67B981FB8}">
  <sheetPr>
    <tabColor theme="7" tint="0.39997558519241921"/>
    <pageSetUpPr fitToPage="1"/>
  </sheetPr>
  <dimension ref="A1:AE45"/>
  <sheetViews>
    <sheetView zoomScaleNormal="100" workbookViewId="0">
      <selection activeCell="B7" sqref="B7"/>
    </sheetView>
  </sheetViews>
  <sheetFormatPr defaultColWidth="9.140625" defaultRowHeight="12.75" x14ac:dyDescent="0.25"/>
  <cols>
    <col min="1" max="1" width="19.5703125" style="107" customWidth="1"/>
    <col min="2" max="2" width="23.5703125" style="107" customWidth="1"/>
    <col min="3" max="3" width="17.85546875" style="107" customWidth="1"/>
    <col min="4" max="4" width="17.85546875" style="190" customWidth="1"/>
    <col min="5" max="5" width="17" style="107" customWidth="1"/>
    <col min="6" max="6" width="4" style="107" customWidth="1"/>
    <col min="7" max="7" width="18.140625" style="107" customWidth="1"/>
    <col min="8" max="8" width="32.28515625" style="107" customWidth="1"/>
    <col min="9" max="9" width="17.85546875" style="107" customWidth="1"/>
    <col min="10" max="10" width="76.42578125" style="107" bestFit="1" customWidth="1"/>
    <col min="11" max="11" width="9.140625" style="107" customWidth="1"/>
    <col min="12" max="16384" width="9.140625" style="107"/>
  </cols>
  <sheetData>
    <row r="1" spans="1:31" ht="25.15" customHeight="1" thickBot="1" x14ac:dyDescent="0.3">
      <c r="A1" s="505" t="s">
        <v>233</v>
      </c>
      <c r="B1" s="505"/>
      <c r="C1" s="505"/>
      <c r="D1" s="505"/>
      <c r="E1" s="505"/>
      <c r="F1" s="505"/>
      <c r="G1" s="505"/>
      <c r="H1" s="505"/>
      <c r="I1" s="505"/>
    </row>
    <row r="2" spans="1:31" ht="18.75" customHeight="1" x14ac:dyDescent="0.25">
      <c r="A2" s="204" t="s">
        <v>64</v>
      </c>
      <c r="B2" s="445">
        <f>SUMMARY!C7</f>
        <v>0</v>
      </c>
      <c r="C2" s="446"/>
      <c r="D2" s="446"/>
      <c r="E2" s="448"/>
      <c r="F2" s="147"/>
      <c r="G2" s="204" t="s">
        <v>65</v>
      </c>
      <c r="H2" s="447" t="s">
        <v>68</v>
      </c>
      <c r="I2" s="448"/>
      <c r="J2" s="148"/>
      <c r="L2" s="109"/>
      <c r="M2" s="109"/>
      <c r="N2" s="109"/>
      <c r="O2" s="109"/>
      <c r="P2" s="109"/>
      <c r="Q2" s="109"/>
      <c r="R2" s="109"/>
      <c r="S2" s="109"/>
      <c r="T2" s="109"/>
      <c r="U2" s="109"/>
      <c r="V2" s="109"/>
      <c r="W2" s="109"/>
      <c r="X2" s="109"/>
      <c r="Y2" s="109"/>
      <c r="Z2" s="109"/>
      <c r="AA2" s="109"/>
      <c r="AB2" s="109"/>
      <c r="AC2" s="109"/>
      <c r="AD2" s="109"/>
      <c r="AE2" s="109"/>
    </row>
    <row r="3" spans="1:31" ht="18.75" customHeight="1" thickBot="1" x14ac:dyDescent="0.3">
      <c r="A3" s="205" t="s">
        <v>66</v>
      </c>
      <c r="B3" s="449">
        <f>SUMMARY!C8</f>
        <v>0</v>
      </c>
      <c r="C3" s="450"/>
      <c r="D3" s="450"/>
      <c r="E3" s="451"/>
      <c r="F3" s="149"/>
      <c r="G3" s="287" t="s">
        <v>67</v>
      </c>
      <c r="H3" s="449">
        <f>'2 - Project Info'!B7</f>
        <v>0</v>
      </c>
      <c r="I3" s="451"/>
      <c r="J3" s="150"/>
      <c r="L3" s="109"/>
      <c r="M3" s="109"/>
      <c r="N3" s="109"/>
      <c r="O3" s="109"/>
      <c r="P3" s="109"/>
      <c r="Q3" s="109"/>
      <c r="R3" s="109"/>
      <c r="S3" s="109"/>
      <c r="T3" s="109"/>
      <c r="U3" s="109"/>
      <c r="V3" s="109"/>
      <c r="W3" s="109"/>
      <c r="X3" s="109"/>
      <c r="Y3" s="109"/>
      <c r="Z3" s="109"/>
      <c r="AA3" s="109"/>
      <c r="AB3" s="109"/>
      <c r="AC3" s="109"/>
      <c r="AD3" s="109"/>
      <c r="AE3" s="109"/>
    </row>
    <row r="4" spans="1:31" s="112" customFormat="1" ht="18.75" customHeight="1" thickBot="1" x14ac:dyDescent="0.3">
      <c r="A4" s="151"/>
      <c r="B4" s="152"/>
      <c r="C4" s="152"/>
      <c r="D4" s="153"/>
      <c r="E4" s="152"/>
      <c r="F4" s="149"/>
      <c r="G4" s="154"/>
      <c r="H4" s="152"/>
      <c r="I4" s="152"/>
      <c r="J4" s="150"/>
      <c r="L4" s="155"/>
      <c r="M4" s="155"/>
      <c r="N4" s="155"/>
      <c r="O4" s="155"/>
      <c r="P4" s="155"/>
      <c r="Q4" s="155"/>
      <c r="R4" s="155"/>
      <c r="S4" s="155"/>
      <c r="T4" s="155"/>
      <c r="U4" s="155"/>
      <c r="V4" s="155"/>
      <c r="W4" s="155"/>
      <c r="X4" s="155"/>
      <c r="Y4" s="155"/>
      <c r="Z4" s="155"/>
      <c r="AA4" s="155"/>
      <c r="AB4" s="155"/>
      <c r="AC4" s="155"/>
      <c r="AD4" s="155"/>
      <c r="AE4" s="155"/>
    </row>
    <row r="5" spans="1:31" s="112" customFormat="1" ht="18.75" customHeight="1" thickBot="1" x14ac:dyDescent="0.3">
      <c r="A5" s="500" t="s">
        <v>69</v>
      </c>
      <c r="B5" s="501"/>
      <c r="C5" s="501"/>
      <c r="D5" s="501"/>
      <c r="E5" s="502"/>
      <c r="F5" s="149"/>
      <c r="G5" s="236" t="s">
        <v>125</v>
      </c>
      <c r="H5" s="216"/>
      <c r="I5" s="156" t="s">
        <v>70</v>
      </c>
      <c r="J5" s="150"/>
      <c r="L5" s="155"/>
      <c r="M5" s="155"/>
      <c r="N5" s="155"/>
      <c r="O5" s="155"/>
      <c r="P5" s="155"/>
      <c r="Q5" s="155"/>
      <c r="R5" s="155"/>
      <c r="S5" s="155"/>
      <c r="T5" s="155"/>
      <c r="U5" s="155"/>
      <c r="V5" s="155"/>
      <c r="W5" s="155"/>
      <c r="X5" s="155"/>
      <c r="Y5" s="155"/>
      <c r="Z5" s="155"/>
      <c r="AA5" s="155"/>
      <c r="AB5" s="155"/>
      <c r="AC5" s="155"/>
      <c r="AD5" s="155"/>
      <c r="AE5" s="155"/>
    </row>
    <row r="6" spans="1:31" s="112" customFormat="1" ht="19.149999999999999" customHeight="1" x14ac:dyDescent="0.25">
      <c r="A6" s="159" t="s">
        <v>73</v>
      </c>
      <c r="B6" s="160">
        <f>E12</f>
        <v>0</v>
      </c>
      <c r="C6" s="506" t="s">
        <v>74</v>
      </c>
      <c r="D6" s="507"/>
      <c r="E6" s="157">
        <f>E19</f>
        <v>0</v>
      </c>
      <c r="F6" s="149"/>
      <c r="G6" s="225" t="s">
        <v>57</v>
      </c>
      <c r="H6" s="174"/>
      <c r="I6" s="158">
        <f>'2 - Project Info'!G31</f>
        <v>0</v>
      </c>
      <c r="J6" s="150"/>
      <c r="L6" s="155"/>
      <c r="M6" s="155"/>
      <c r="N6" s="155"/>
      <c r="O6" s="155"/>
      <c r="P6" s="155"/>
      <c r="Q6" s="155"/>
      <c r="R6" s="155"/>
      <c r="S6" s="155"/>
      <c r="T6" s="155"/>
      <c r="U6" s="155"/>
      <c r="V6" s="155"/>
      <c r="W6" s="155"/>
      <c r="X6" s="155"/>
      <c r="Y6" s="155"/>
      <c r="Z6" s="155"/>
      <c r="AA6" s="155"/>
      <c r="AB6" s="155"/>
      <c r="AC6" s="155"/>
      <c r="AD6" s="155"/>
      <c r="AE6" s="155"/>
    </row>
    <row r="7" spans="1:31" s="112" customFormat="1" ht="19.149999999999999" customHeight="1" thickBot="1" x14ac:dyDescent="0.3">
      <c r="A7" s="162" t="s">
        <v>75</v>
      </c>
      <c r="B7" s="344">
        <v>0</v>
      </c>
      <c r="C7" s="508" t="s">
        <v>122</v>
      </c>
      <c r="D7" s="509"/>
      <c r="E7" s="344">
        <v>0</v>
      </c>
      <c r="F7" s="149"/>
      <c r="G7" s="223" t="s">
        <v>56</v>
      </c>
      <c r="H7" s="176"/>
      <c r="I7" s="161">
        <f>'2 - Project Info'!G32</f>
        <v>0</v>
      </c>
      <c r="J7" s="150"/>
      <c r="L7" s="155"/>
      <c r="M7" s="155"/>
      <c r="N7" s="155"/>
      <c r="O7" s="155"/>
      <c r="P7" s="155"/>
      <c r="Q7" s="155"/>
      <c r="R7" s="155"/>
      <c r="S7" s="155"/>
      <c r="T7" s="155"/>
      <c r="U7" s="155"/>
      <c r="V7" s="155"/>
      <c r="W7" s="155"/>
      <c r="X7" s="155"/>
      <c r="Y7" s="155"/>
      <c r="Z7" s="155"/>
      <c r="AA7" s="155"/>
      <c r="AB7" s="155"/>
      <c r="AC7" s="155"/>
      <c r="AD7" s="155"/>
      <c r="AE7" s="155"/>
    </row>
    <row r="8" spans="1:31" s="112" customFormat="1" ht="18.75" customHeight="1" thickBot="1" x14ac:dyDescent="0.3">
      <c r="A8" s="151"/>
      <c r="B8" s="152"/>
      <c r="C8" s="152"/>
      <c r="D8" s="153"/>
      <c r="E8" s="152"/>
      <c r="F8" s="149"/>
      <c r="G8" s="223" t="s">
        <v>76</v>
      </c>
      <c r="H8" s="176"/>
      <c r="I8" s="161">
        <f>'2 - Project Info'!G33</f>
        <v>0</v>
      </c>
      <c r="J8" s="150"/>
      <c r="L8" s="155"/>
      <c r="M8" s="155"/>
      <c r="N8" s="155"/>
      <c r="O8" s="155"/>
      <c r="P8" s="155"/>
      <c r="Q8" s="155"/>
      <c r="R8" s="155"/>
      <c r="S8" s="155"/>
      <c r="T8" s="155"/>
      <c r="U8" s="155"/>
      <c r="V8" s="155"/>
      <c r="W8" s="155"/>
      <c r="X8" s="155"/>
      <c r="Y8" s="155"/>
      <c r="Z8" s="155"/>
      <c r="AA8" s="155"/>
      <c r="AB8" s="155"/>
      <c r="AC8" s="155"/>
      <c r="AD8" s="155"/>
      <c r="AE8" s="155"/>
    </row>
    <row r="9" spans="1:31" s="112" customFormat="1" ht="18.75" customHeight="1" thickBot="1" x14ac:dyDescent="0.3">
      <c r="A9" s="510" t="s">
        <v>128</v>
      </c>
      <c r="B9" s="511"/>
      <c r="C9" s="163" t="s">
        <v>70</v>
      </c>
      <c r="D9" s="164" t="s">
        <v>71</v>
      </c>
      <c r="E9" s="163" t="s">
        <v>72</v>
      </c>
      <c r="F9" s="149"/>
      <c r="G9" s="226" t="s">
        <v>77</v>
      </c>
      <c r="H9" s="217"/>
      <c r="I9" s="161">
        <f>'2 - Project Info'!G34</f>
        <v>0</v>
      </c>
      <c r="J9" s="150"/>
      <c r="K9" s="155"/>
      <c r="L9" s="155"/>
      <c r="M9" s="155"/>
      <c r="N9" s="155"/>
      <c r="O9" s="155"/>
      <c r="P9" s="155"/>
      <c r="Q9" s="155"/>
      <c r="R9" s="155"/>
      <c r="S9" s="155"/>
      <c r="T9" s="155"/>
      <c r="U9" s="155"/>
      <c r="V9" s="155"/>
      <c r="W9" s="155"/>
      <c r="X9" s="155"/>
      <c r="Y9" s="155"/>
      <c r="Z9" s="155"/>
      <c r="AA9" s="155"/>
      <c r="AB9" s="155"/>
      <c r="AC9" s="155"/>
      <c r="AD9" s="155"/>
      <c r="AE9" s="155"/>
    </row>
    <row r="10" spans="1:31" s="112" customFormat="1" ht="18.75" customHeight="1" x14ac:dyDescent="0.25">
      <c r="A10" s="503" t="s">
        <v>185</v>
      </c>
      <c r="B10" s="504"/>
      <c r="C10" s="165">
        <f>'2 - Value Gap'!H13</f>
        <v>0</v>
      </c>
      <c r="D10" s="345">
        <v>0</v>
      </c>
      <c r="E10" s="166">
        <f>D10*$B$7</f>
        <v>0</v>
      </c>
      <c r="F10" s="149"/>
      <c r="G10" s="223" t="s">
        <v>78</v>
      </c>
      <c r="H10" s="176"/>
      <c r="I10" s="161">
        <f>'2 - Project Info'!G38</f>
        <v>0</v>
      </c>
      <c r="J10" s="150"/>
      <c r="K10" s="155"/>
      <c r="L10" s="155"/>
      <c r="M10" s="155"/>
      <c r="N10" s="155"/>
      <c r="O10" s="155"/>
      <c r="P10" s="155"/>
      <c r="Q10" s="155"/>
      <c r="R10" s="155"/>
      <c r="S10" s="155"/>
      <c r="T10" s="155"/>
      <c r="U10" s="155"/>
      <c r="V10" s="155"/>
      <c r="W10" s="155"/>
      <c r="X10" s="155"/>
      <c r="Y10" s="155"/>
      <c r="Z10" s="155"/>
      <c r="AA10" s="155"/>
      <c r="AB10" s="155"/>
      <c r="AC10" s="155"/>
      <c r="AD10" s="155"/>
      <c r="AE10" s="155"/>
    </row>
    <row r="11" spans="1:31" s="112" customFormat="1" ht="18.75" customHeight="1" thickBot="1" x14ac:dyDescent="0.3">
      <c r="A11" s="503" t="s">
        <v>184</v>
      </c>
      <c r="B11" s="504"/>
      <c r="C11" s="285">
        <f>'2 - Value Gap'!H14</f>
        <v>0</v>
      </c>
      <c r="D11" s="346">
        <v>0</v>
      </c>
      <c r="E11" s="286">
        <f>D11*$B$7</f>
        <v>0</v>
      </c>
      <c r="F11" s="149"/>
      <c r="G11" s="227" t="s">
        <v>126</v>
      </c>
      <c r="H11" s="295"/>
      <c r="I11" s="348">
        <v>0</v>
      </c>
      <c r="J11" s="150"/>
      <c r="K11" s="155"/>
      <c r="L11" s="155"/>
      <c r="M11" s="155"/>
      <c r="N11" s="155"/>
      <c r="O11" s="155"/>
      <c r="P11" s="155"/>
      <c r="Q11" s="155"/>
      <c r="R11" s="155"/>
      <c r="S11" s="155"/>
      <c r="T11" s="155"/>
      <c r="U11" s="155"/>
      <c r="V11" s="155"/>
      <c r="W11" s="155"/>
      <c r="X11" s="155"/>
      <c r="Y11" s="155"/>
      <c r="Z11" s="155"/>
      <c r="AA11" s="155"/>
      <c r="AB11" s="155"/>
      <c r="AC11" s="155"/>
      <c r="AD11" s="155"/>
      <c r="AE11" s="155"/>
    </row>
    <row r="12" spans="1:31" s="112" customFormat="1" ht="18" customHeight="1" thickBot="1" x14ac:dyDescent="0.3">
      <c r="A12" s="512" t="s">
        <v>207</v>
      </c>
      <c r="B12" s="513"/>
      <c r="C12" s="90">
        <f>SUM(C10:C11)</f>
        <v>0</v>
      </c>
      <c r="D12" s="90">
        <f>SUM(D10:D11)</f>
        <v>0</v>
      </c>
      <c r="E12" s="238">
        <f>SUM(E10:E11)</f>
        <v>0</v>
      </c>
      <c r="F12" s="149"/>
      <c r="G12" s="227" t="s">
        <v>114</v>
      </c>
      <c r="H12" s="295"/>
      <c r="I12" s="85" t="e">
        <f>-((I11-I10)/I11)</f>
        <v>#DIV/0!</v>
      </c>
      <c r="J12" s="150"/>
      <c r="K12" s="155"/>
      <c r="L12" s="155"/>
      <c r="M12" s="155"/>
      <c r="N12" s="155"/>
      <c r="O12" s="155"/>
      <c r="P12" s="155"/>
      <c r="Q12" s="155"/>
      <c r="R12" s="155"/>
      <c r="S12" s="155"/>
      <c r="T12" s="155"/>
      <c r="U12" s="155"/>
      <c r="V12" s="155"/>
      <c r="W12" s="155"/>
      <c r="X12" s="155"/>
      <c r="Y12" s="155"/>
      <c r="Z12" s="155"/>
      <c r="AA12" s="155"/>
      <c r="AB12" s="155"/>
      <c r="AC12" s="155"/>
      <c r="AD12" s="155"/>
      <c r="AE12" s="155"/>
    </row>
    <row r="13" spans="1:31" s="109" customFormat="1" ht="17.45" customHeight="1" x14ac:dyDescent="0.25">
      <c r="A13" s="498" t="s">
        <v>199</v>
      </c>
      <c r="B13" s="499"/>
      <c r="C13" s="354">
        <v>0</v>
      </c>
      <c r="D13" s="347">
        <v>0</v>
      </c>
      <c r="E13" s="212"/>
      <c r="F13" s="152"/>
      <c r="G13" s="228" t="s">
        <v>137</v>
      </c>
      <c r="H13" s="294"/>
      <c r="I13" s="349">
        <v>0</v>
      </c>
      <c r="J13" s="152"/>
      <c r="U13" s="167"/>
      <c r="V13" s="167"/>
      <c r="W13" s="167"/>
      <c r="X13" s="167"/>
      <c r="Y13" s="167"/>
      <c r="Z13" s="167"/>
      <c r="AA13" s="167"/>
      <c r="AB13" s="167"/>
      <c r="AC13" s="167"/>
      <c r="AD13" s="167"/>
    </row>
    <row r="14" spans="1:31" s="109" customFormat="1" ht="17.45" customHeight="1" x14ac:dyDescent="0.25">
      <c r="A14" s="522" t="s">
        <v>79</v>
      </c>
      <c r="B14" s="523"/>
      <c r="C14" s="85" t="e">
        <f>-((C13-(C12))/C13)</f>
        <v>#DIV/0!</v>
      </c>
      <c r="D14" s="85" t="e">
        <f>-((D13-(D12))/D13)</f>
        <v>#DIV/0!</v>
      </c>
      <c r="E14" s="213"/>
      <c r="F14" s="152"/>
      <c r="G14" s="228" t="s">
        <v>138</v>
      </c>
      <c r="H14" s="294"/>
      <c r="I14" s="85" t="e">
        <f>-((I13-I10)/I13)</f>
        <v>#DIV/0!</v>
      </c>
      <c r="J14" s="152"/>
      <c r="U14" s="167"/>
      <c r="V14" s="167"/>
      <c r="W14" s="167"/>
      <c r="X14" s="167"/>
      <c r="Y14" s="167"/>
      <c r="Z14" s="167"/>
      <c r="AA14" s="167"/>
      <c r="AB14" s="167"/>
      <c r="AC14" s="167"/>
      <c r="AD14" s="167"/>
    </row>
    <row r="15" spans="1:31" ht="18.75" customHeight="1" thickBot="1" x14ac:dyDescent="0.3">
      <c r="C15" s="214"/>
      <c r="D15" s="215"/>
      <c r="E15" s="207"/>
      <c r="F15" s="167"/>
      <c r="G15" s="223" t="s">
        <v>168</v>
      </c>
      <c r="H15" s="300"/>
      <c r="I15" s="161">
        <f>'2 - Project Info'!G44</f>
        <v>0</v>
      </c>
      <c r="J15" s="167"/>
    </row>
    <row r="16" spans="1:31" ht="18.75" customHeight="1" thickBot="1" x14ac:dyDescent="0.3">
      <c r="A16" s="524" t="s">
        <v>147</v>
      </c>
      <c r="B16" s="525"/>
      <c r="C16" s="163" t="s">
        <v>70</v>
      </c>
      <c r="D16" s="164" t="s">
        <v>71</v>
      </c>
      <c r="E16" s="163" t="s">
        <v>72</v>
      </c>
      <c r="F16" s="109"/>
      <c r="G16" s="224" t="s">
        <v>81</v>
      </c>
      <c r="H16" s="218"/>
      <c r="I16" s="168">
        <f>'2 - Project Info'!G45</f>
        <v>0</v>
      </c>
      <c r="J16" s="109"/>
    </row>
    <row r="17" spans="1:10" ht="18.75" customHeight="1" thickBot="1" x14ac:dyDescent="0.3">
      <c r="A17" s="225" t="s">
        <v>116</v>
      </c>
      <c r="B17" s="174"/>
      <c r="C17" s="201">
        <f>I32</f>
        <v>0</v>
      </c>
      <c r="D17" s="352">
        <v>0</v>
      </c>
      <c r="E17" s="201">
        <f>D17*$E$7</f>
        <v>0</v>
      </c>
      <c r="F17" s="109"/>
      <c r="G17" s="229" t="s">
        <v>115</v>
      </c>
      <c r="H17" s="219"/>
      <c r="I17" s="86">
        <f>SUM(I6:I10)+I16</f>
        <v>0</v>
      </c>
      <c r="J17" s="109"/>
    </row>
    <row r="18" spans="1:10" s="169" customFormat="1" ht="18.75" customHeight="1" thickBot="1" x14ac:dyDescent="0.3">
      <c r="A18" s="234" t="s">
        <v>117</v>
      </c>
      <c r="B18" s="237"/>
      <c r="C18" s="177">
        <f>'2 - Aff Gap'!F35</f>
        <v>0</v>
      </c>
      <c r="D18" s="353">
        <v>0</v>
      </c>
      <c r="E18" s="201">
        <f>D18*$E$7</f>
        <v>0</v>
      </c>
      <c r="F18" s="167"/>
      <c r="G18" s="230" t="s">
        <v>127</v>
      </c>
      <c r="H18" s="220"/>
      <c r="I18" s="350">
        <v>0</v>
      </c>
    </row>
    <row r="19" spans="1:10" ht="18.600000000000001" customHeight="1" thickBot="1" x14ac:dyDescent="0.3">
      <c r="A19" s="239" t="s">
        <v>118</v>
      </c>
      <c r="B19" s="238"/>
      <c r="C19" s="90">
        <f>SUM(C17:C18)</f>
        <v>0</v>
      </c>
      <c r="D19" s="90">
        <f>SUM(D17:D18)</f>
        <v>0</v>
      </c>
      <c r="E19" s="90">
        <f>D19*$E$7</f>
        <v>0</v>
      </c>
      <c r="F19" s="109"/>
      <c r="G19" s="227" t="s">
        <v>79</v>
      </c>
      <c r="H19" s="295"/>
      <c r="I19" s="85" t="e">
        <f>-((I18-I17)/I18)</f>
        <v>#DIV/0!</v>
      </c>
    </row>
    <row r="20" spans="1:10" ht="26.45" customHeight="1" x14ac:dyDescent="0.25">
      <c r="A20" s="498" t="s">
        <v>142</v>
      </c>
      <c r="B20" s="499"/>
      <c r="C20" s="354">
        <v>0</v>
      </c>
      <c r="D20" s="354">
        <v>0</v>
      </c>
      <c r="E20" s="207"/>
      <c r="F20" s="109"/>
      <c r="G20" s="231" t="s">
        <v>135</v>
      </c>
      <c r="H20" s="221"/>
      <c r="I20" s="351">
        <v>0</v>
      </c>
    </row>
    <row r="21" spans="1:10" ht="18" customHeight="1" thickBot="1" x14ac:dyDescent="0.3">
      <c r="A21" s="522" t="s">
        <v>79</v>
      </c>
      <c r="B21" s="523"/>
      <c r="C21" s="85" t="e">
        <f>-((C20-C17)/C20)</f>
        <v>#DIV/0!</v>
      </c>
      <c r="D21" s="85" t="e">
        <f>-((D20-D17)/D20)</f>
        <v>#DIV/0!</v>
      </c>
      <c r="E21" s="207"/>
      <c r="F21" s="109"/>
      <c r="G21" s="232" t="s">
        <v>136</v>
      </c>
      <c r="H21" s="222"/>
      <c r="I21" s="87" t="e">
        <f>-((I20-I17)/I20)</f>
        <v>#DIV/0!</v>
      </c>
    </row>
    <row r="22" spans="1:10" ht="18.75" customHeight="1" thickBot="1" x14ac:dyDescent="0.3">
      <c r="A22" s="170"/>
      <c r="B22" s="170"/>
      <c r="C22" s="170"/>
      <c r="D22" s="171"/>
      <c r="E22" s="172"/>
      <c r="F22" s="109"/>
    </row>
    <row r="23" spans="1:10" ht="18.75" customHeight="1" thickBot="1" x14ac:dyDescent="0.3">
      <c r="A23" s="248" t="s">
        <v>146</v>
      </c>
      <c r="B23" s="296" t="s">
        <v>91</v>
      </c>
      <c r="C23" s="296" t="s">
        <v>92</v>
      </c>
      <c r="D23" s="297" t="s">
        <v>80</v>
      </c>
      <c r="E23" s="206"/>
      <c r="F23" s="109"/>
      <c r="G23" s="236" t="s">
        <v>128</v>
      </c>
      <c r="H23" s="216"/>
      <c r="I23" s="156" t="s">
        <v>70</v>
      </c>
    </row>
    <row r="24" spans="1:10" ht="18.75" customHeight="1" x14ac:dyDescent="0.25">
      <c r="A24" s="182" t="str">
        <f>'2 - Leverage'!B7</f>
        <v>Click to Enter</v>
      </c>
      <c r="B24" s="183">
        <f>'2 - Leverage'!D7</f>
        <v>0</v>
      </c>
      <c r="C24" s="184" t="str">
        <f>'2 - Leverage'!A7</f>
        <v>Click to Enter</v>
      </c>
      <c r="D24" s="185" t="str">
        <f>'2 - Leverage'!E7</f>
        <v>Click to Enter</v>
      </c>
      <c r="E24" s="207"/>
      <c r="F24" s="109"/>
      <c r="G24" s="244" t="s">
        <v>145</v>
      </c>
      <c r="H24" s="202"/>
      <c r="I24" s="211">
        <f>'2 - Value Gap'!H13+'2 - Value Gap'!H14</f>
        <v>0</v>
      </c>
    </row>
    <row r="25" spans="1:10" ht="18" customHeight="1" thickBot="1" x14ac:dyDescent="0.3">
      <c r="A25" s="186" t="str">
        <f>'2 - Leverage'!B8</f>
        <v>Click to Enter</v>
      </c>
      <c r="B25" s="187">
        <f>'2 - Leverage'!D8</f>
        <v>0</v>
      </c>
      <c r="C25" s="188" t="str">
        <f>'2 - Leverage'!A8</f>
        <v>Click to Enter</v>
      </c>
      <c r="D25" s="189" t="str">
        <f>'2 - Leverage'!E8</f>
        <v>Click to Enter</v>
      </c>
      <c r="E25" s="207"/>
      <c r="F25" s="109"/>
      <c r="G25" s="245" t="s">
        <v>143</v>
      </c>
      <c r="H25" s="246"/>
      <c r="I25" s="247">
        <f>SUM('2 - Value Gap'!H15:H22)</f>
        <v>0</v>
      </c>
    </row>
    <row r="26" spans="1:10" ht="18" customHeight="1" thickBot="1" x14ac:dyDescent="0.3">
      <c r="A26" s="186" t="str">
        <f>'2 - Leverage'!B9</f>
        <v>Click to Enter</v>
      </c>
      <c r="B26" s="187">
        <f>'2 - Leverage'!D9</f>
        <v>0</v>
      </c>
      <c r="C26" s="188" t="str">
        <f>'2 - Leverage'!A9</f>
        <v>Click to Enter</v>
      </c>
      <c r="D26" s="189" t="str">
        <f>'2 - Leverage'!E9</f>
        <v>Click to Enter</v>
      </c>
      <c r="E26" s="207"/>
      <c r="F26" s="109"/>
      <c r="G26" s="242" t="s">
        <v>83</v>
      </c>
      <c r="H26" s="243"/>
      <c r="I26" s="88">
        <f>SUM(I24:I25)</f>
        <v>0</v>
      </c>
    </row>
    <row r="27" spans="1:10" ht="18" customHeight="1" thickBot="1" x14ac:dyDescent="0.3">
      <c r="A27" s="186" t="str">
        <f>'2 - Leverage'!B10</f>
        <v>Click to Enter</v>
      </c>
      <c r="B27" s="187">
        <f>'2 - Leverage'!D10</f>
        <v>0</v>
      </c>
      <c r="C27" s="188" t="str">
        <f>'2 - Leverage'!A10</f>
        <v>Click to Enter</v>
      </c>
      <c r="D27" s="189" t="str">
        <f>'2 - Leverage'!E10</f>
        <v>Click to Enter</v>
      </c>
      <c r="E27" s="209"/>
      <c r="F27" s="109"/>
    </row>
    <row r="28" spans="1:10" ht="18" customHeight="1" thickBot="1" x14ac:dyDescent="0.3">
      <c r="A28" s="186" t="str">
        <f>'2 - Leverage'!B11</f>
        <v>Click to Enter</v>
      </c>
      <c r="B28" s="187">
        <f>'2 - Leverage'!D11</f>
        <v>0</v>
      </c>
      <c r="C28" s="188" t="str">
        <f>'2 - Leverage'!A11</f>
        <v>Click to Enter</v>
      </c>
      <c r="D28" s="189" t="str">
        <f>'2 - Leverage'!E11</f>
        <v>Click to Enter</v>
      </c>
      <c r="E28" s="209"/>
      <c r="F28" s="109"/>
      <c r="G28" s="233" t="s">
        <v>119</v>
      </c>
      <c r="H28" s="299"/>
      <c r="I28" s="163" t="s">
        <v>70</v>
      </c>
    </row>
    <row r="29" spans="1:10" ht="18" customHeight="1" x14ac:dyDescent="0.25">
      <c r="A29" s="186" t="str">
        <f>'2 - Leverage'!B12</f>
        <v>Click to Enter</v>
      </c>
      <c r="B29" s="187">
        <f>'2 - Leverage'!D12</f>
        <v>0</v>
      </c>
      <c r="C29" s="188" t="str">
        <f>'2 - Leverage'!A12</f>
        <v>Click to Enter</v>
      </c>
      <c r="D29" s="189" t="str">
        <f>'2 - Leverage'!E12</f>
        <v>Click to Enter</v>
      </c>
      <c r="E29" s="207"/>
      <c r="F29" s="109"/>
      <c r="G29" s="173" t="s">
        <v>84</v>
      </c>
      <c r="H29" s="174"/>
      <c r="I29" s="201">
        <f>'2 - Aff Gap'!F16</f>
        <v>0</v>
      </c>
    </row>
    <row r="30" spans="1:10" ht="18" customHeight="1" x14ac:dyDescent="0.25">
      <c r="A30" s="186" t="str">
        <f>'2 - Leverage'!B13</f>
        <v>Click to Enter</v>
      </c>
      <c r="B30" s="187">
        <f>'2 - Leverage'!D13</f>
        <v>0</v>
      </c>
      <c r="C30" s="188" t="str">
        <f>'2 - Leverage'!A13</f>
        <v>Click to Enter</v>
      </c>
      <c r="D30" s="189" t="str">
        <f>'2 - Leverage'!E13</f>
        <v>Click to Enter</v>
      </c>
      <c r="E30" s="210"/>
      <c r="F30" s="109"/>
      <c r="G30" s="175" t="s">
        <v>86</v>
      </c>
      <c r="H30" s="176"/>
      <c r="I30" s="201">
        <f>'2 - Aff Gap'!F17</f>
        <v>0</v>
      </c>
    </row>
    <row r="31" spans="1:10" ht="19.899999999999999" customHeight="1" x14ac:dyDescent="0.25">
      <c r="A31" s="186" t="str">
        <f>'2 - Leverage'!B14</f>
        <v>Click to Enter</v>
      </c>
      <c r="B31" s="187">
        <f>'2 - Leverage'!D14</f>
        <v>0</v>
      </c>
      <c r="C31" s="188" t="str">
        <f>'2 - Leverage'!A14</f>
        <v>Click to Enter</v>
      </c>
      <c r="D31" s="189" t="str">
        <f>'2 - Leverage'!E14</f>
        <v>Click to Enter</v>
      </c>
      <c r="E31" s="210"/>
      <c r="F31" s="109"/>
      <c r="G31" s="178" t="s">
        <v>88</v>
      </c>
      <c r="H31" s="179"/>
      <c r="I31" s="201">
        <f>'2 - Aff Gap'!F18</f>
        <v>0</v>
      </c>
    </row>
    <row r="32" spans="1:10" ht="18.75" customHeight="1" x14ac:dyDescent="0.25">
      <c r="A32" s="186" t="str">
        <f>'2 - Leverage'!B15</f>
        <v>Click to Enter</v>
      </c>
      <c r="B32" s="187">
        <f>'2 - Leverage'!D15</f>
        <v>0</v>
      </c>
      <c r="C32" s="188" t="str">
        <f>'2 - Leverage'!A15</f>
        <v>Click to Enter</v>
      </c>
      <c r="D32" s="189" t="str">
        <f>'2 - Leverage'!E15</f>
        <v>Click to Enter</v>
      </c>
      <c r="E32" s="210"/>
      <c r="F32" s="109"/>
      <c r="G32" s="244" t="s">
        <v>141</v>
      </c>
      <c r="H32" s="202"/>
      <c r="I32" s="211">
        <f>'2 - Aff Gap'!F19</f>
        <v>0</v>
      </c>
    </row>
    <row r="33" spans="1:10" ht="18.75" customHeight="1" x14ac:dyDescent="0.25">
      <c r="A33" s="186" t="str">
        <f>'2 - Leverage'!B16</f>
        <v>Click to Enter</v>
      </c>
      <c r="B33" s="187">
        <f>'2 - Leverage'!D16</f>
        <v>0</v>
      </c>
      <c r="C33" s="188" t="str">
        <f>'2 - Leverage'!A16</f>
        <v>Click to Enter</v>
      </c>
      <c r="D33" s="189" t="str">
        <f>'2 - Leverage'!E16</f>
        <v>Click to Enter</v>
      </c>
      <c r="E33" s="208"/>
      <c r="F33" s="109"/>
      <c r="G33" s="223" t="s">
        <v>93</v>
      </c>
      <c r="H33" s="300"/>
      <c r="I33" s="191">
        <f>'2 - Aff Gap'!F20</f>
        <v>0</v>
      </c>
    </row>
    <row r="34" spans="1:10" ht="18.75" customHeight="1" x14ac:dyDescent="0.25">
      <c r="A34" s="186" t="str">
        <f>'2 - Leverage'!B17</f>
        <v>Click to Enter</v>
      </c>
      <c r="B34" s="187">
        <f>'2 - Leverage'!D17</f>
        <v>0</v>
      </c>
      <c r="C34" s="188" t="str">
        <f>'2 - Leverage'!A17</f>
        <v>Click to Enter</v>
      </c>
      <c r="D34" s="189" t="str">
        <f>'2 - Leverage'!E17</f>
        <v>Click to Enter</v>
      </c>
      <c r="E34" s="208"/>
      <c r="F34" s="109"/>
      <c r="G34" s="223" t="s">
        <v>94</v>
      </c>
      <c r="H34" s="300"/>
      <c r="I34" s="191">
        <f>'2 - Aff Gap'!F21</f>
        <v>0</v>
      </c>
    </row>
    <row r="35" spans="1:10" ht="18.75" customHeight="1" thickBot="1" x14ac:dyDescent="0.3">
      <c r="A35" s="186" t="str">
        <f>'2 - Leverage'!B18</f>
        <v>Click to Enter</v>
      </c>
      <c r="B35" s="187">
        <f>'2 - Leverage'!D18</f>
        <v>0</v>
      </c>
      <c r="C35" s="188" t="str">
        <f>'2 - Leverage'!A18</f>
        <v>Click to Enter</v>
      </c>
      <c r="D35" s="189" t="str">
        <f>'2 - Leverage'!E18</f>
        <v>Click to Enter</v>
      </c>
      <c r="E35" s="208"/>
      <c r="F35" s="109"/>
      <c r="G35" s="245" t="s">
        <v>144</v>
      </c>
      <c r="H35" s="246"/>
      <c r="I35" s="191">
        <f>SUM('2 - Aff Gap'!F22:F29)</f>
        <v>0</v>
      </c>
    </row>
    <row r="36" spans="1:10" s="169" customFormat="1" ht="18.75" customHeight="1" thickBot="1" x14ac:dyDescent="0.3">
      <c r="A36" s="186" t="str">
        <f>'2 - Leverage'!B19</f>
        <v>Click to Enter</v>
      </c>
      <c r="B36" s="187">
        <f>'2 - Leverage'!D19</f>
        <v>0</v>
      </c>
      <c r="C36" s="188" t="str">
        <f>'2 - Leverage'!A19</f>
        <v>Click to Enter</v>
      </c>
      <c r="D36" s="189" t="str">
        <f>'2 - Leverage'!E19</f>
        <v>Click to Enter</v>
      </c>
      <c r="E36" s="208"/>
      <c r="F36" s="167"/>
      <c r="G36" s="241" t="s">
        <v>95</v>
      </c>
      <c r="H36" s="203"/>
      <c r="I36" s="88">
        <f>SUM(I30:I35)</f>
        <v>0</v>
      </c>
      <c r="J36" s="180"/>
    </row>
    <row r="37" spans="1:10" ht="18.75" customHeight="1" thickBot="1" x14ac:dyDescent="0.3">
      <c r="D37" s="107"/>
      <c r="E37" s="208"/>
      <c r="F37" s="109"/>
      <c r="I37" s="108"/>
      <c r="J37" s="181"/>
    </row>
    <row r="38" spans="1:10" ht="18.75" customHeight="1" thickBot="1" x14ac:dyDescent="0.3">
      <c r="A38" s="436" t="s">
        <v>208</v>
      </c>
      <c r="B38" s="514"/>
      <c r="C38" s="514"/>
      <c r="D38" s="514"/>
      <c r="E38" s="515"/>
      <c r="F38" s="109"/>
      <c r="G38" s="233" t="s">
        <v>120</v>
      </c>
      <c r="H38" s="298"/>
      <c r="I38" s="163" t="s">
        <v>70</v>
      </c>
      <c r="J38" s="181"/>
    </row>
    <row r="39" spans="1:10" ht="18.75" customHeight="1" x14ac:dyDescent="0.25">
      <c r="A39" s="516"/>
      <c r="B39" s="517"/>
      <c r="C39" s="517"/>
      <c r="D39" s="517"/>
      <c r="E39" s="518"/>
      <c r="F39" s="109"/>
      <c r="G39" s="225" t="s">
        <v>85</v>
      </c>
      <c r="H39" s="174"/>
      <c r="I39" s="201">
        <f>'2 - Aff Gap'!F9</f>
        <v>0</v>
      </c>
      <c r="J39" s="181"/>
    </row>
    <row r="40" spans="1:10" ht="18.75" customHeight="1" thickBot="1" x14ac:dyDescent="0.3">
      <c r="A40" s="516"/>
      <c r="B40" s="517"/>
      <c r="C40" s="517"/>
      <c r="D40" s="517"/>
      <c r="E40" s="518"/>
      <c r="F40" s="109"/>
      <c r="G40" s="234" t="s">
        <v>87</v>
      </c>
      <c r="H40" s="240"/>
      <c r="I40" s="177">
        <f>'2 - Aff Gap'!F10</f>
        <v>0</v>
      </c>
      <c r="J40" s="181"/>
    </row>
    <row r="41" spans="1:10" ht="18.75" customHeight="1" thickBot="1" x14ac:dyDescent="0.3">
      <c r="A41" s="516"/>
      <c r="B41" s="517"/>
      <c r="C41" s="517"/>
      <c r="D41" s="517"/>
      <c r="E41" s="518"/>
      <c r="F41" s="109"/>
      <c r="G41" s="235" t="s">
        <v>89</v>
      </c>
      <c r="H41" s="89"/>
      <c r="I41" s="91">
        <f>SUM(I39:I40)</f>
        <v>0</v>
      </c>
    </row>
    <row r="42" spans="1:10" ht="18.75" customHeight="1" x14ac:dyDescent="0.25">
      <c r="A42" s="516"/>
      <c r="B42" s="517"/>
      <c r="C42" s="517"/>
      <c r="D42" s="517"/>
      <c r="E42" s="518"/>
      <c r="F42" s="109"/>
    </row>
    <row r="43" spans="1:10" ht="18.75" customHeight="1" thickBot="1" x14ac:dyDescent="0.3">
      <c r="A43" s="519"/>
      <c r="B43" s="520"/>
      <c r="C43" s="520"/>
      <c r="D43" s="520"/>
      <c r="E43" s="521"/>
      <c r="F43" s="109"/>
    </row>
    <row r="44" spans="1:10" ht="18.75" customHeight="1" x14ac:dyDescent="0.25">
      <c r="F44" s="109"/>
    </row>
    <row r="45" spans="1:10" ht="18.75" customHeight="1" x14ac:dyDescent="0.25"/>
  </sheetData>
  <sheetProtection algorithmName="SHA-512" hashValue="eWoiipE/xKYEIOJ4HynPqn3usDRHQUHZB+m0WGjQGkQ6ecoZP+vkROQrlzgXSnbZ/K7tMnOzyiJLotjXc0ROJg==" saltValue="ps744Y0jOeLyRxzYOwkn6g==" spinCount="100000" sheet="1" objects="1" scenarios="1" selectLockedCells="1"/>
  <mergeCells count="18">
    <mergeCell ref="A38:E43"/>
    <mergeCell ref="A14:B14"/>
    <mergeCell ref="A16:B16"/>
    <mergeCell ref="A20:B20"/>
    <mergeCell ref="A21:B21"/>
    <mergeCell ref="A13:B13"/>
    <mergeCell ref="A5:E5"/>
    <mergeCell ref="A11:B11"/>
    <mergeCell ref="A1:I1"/>
    <mergeCell ref="B2:E2"/>
    <mergeCell ref="H2:I2"/>
    <mergeCell ref="B3:E3"/>
    <mergeCell ref="H3:I3"/>
    <mergeCell ref="C6:D6"/>
    <mergeCell ref="C7:D7"/>
    <mergeCell ref="A9:B9"/>
    <mergeCell ref="A10:B10"/>
    <mergeCell ref="A12:B12"/>
  </mergeCells>
  <conditionalFormatting sqref="C14:D14">
    <cfRule type="cellIs" dxfId="4" priority="2" operator="greaterThan">
      <formula>0</formula>
    </cfRule>
  </conditionalFormatting>
  <conditionalFormatting sqref="C14:D14">
    <cfRule type="cellIs" dxfId="3" priority="1" operator="greaterThan">
      <formula>0</formula>
    </cfRule>
  </conditionalFormatting>
  <dataValidations count="7">
    <dataValidation allowBlank="1" sqref="D15 E16:E19" xr:uid="{9B79BDF6-C1D5-475D-8098-1B6390D79F66}"/>
    <dataValidation allowBlank="1" promptTitle="Review Multiple Sources" prompt="Review the Leverage Workbook and leverage documentation. If no committed leverage is available, enter $0. If there are multiple committed sources, identify the source and amount on separate lines." sqref="I25" xr:uid="{25B1C004-1616-4E2E-87A1-9032736CDB24}"/>
    <dataValidation allowBlank="1" showInputMessage="1" showErrorMessage="1" prompt="Use Line 17 on Affordability Gap worksheet" sqref="G29" xr:uid="{1E24475C-90CF-443B-ABE4-45614C2245CE}"/>
    <dataValidation allowBlank="1" prompt="Delete committed/pending source fields that are not used. Select source fields A-D, right click delete, &quot;shift cells up&quot; option. If you need to add another source field: select A-D, right click to insert, &quot;shift cells down&quot; option." sqref="G25 G35" xr:uid="{DA3C44A0-1C8B-41E8-8CB0-9A320DAE9B1A}"/>
    <dataValidation allowBlank="1" showErrorMessage="1" sqref="E15" xr:uid="{AB532FFB-A86C-4F1E-8189-A6E231217940}"/>
    <dataValidation allowBlank="1" showInputMessage="1" showErrorMessage="1" promptTitle="Do Not Use with CLT Requests" prompt="The Impact Fund Historical 80th Percentile is not applicable to CLT requests. Please disregard this field for CLT proposals." sqref="D13 D20" xr:uid="{A807C81B-F770-425B-9D27-7588F0AC94EA}"/>
    <dataValidation errorStyle="information" allowBlank="1" showInputMessage="1" showErrorMessage="1" promptTitle="Do Not Use with CLT Requests" prompt="The Impact Fund Historical 80th Percentile is not applicable to CLT requests. Please disregard this field for CLT proposals." sqref="C13 C20" xr:uid="{93113086-F376-4D76-A96C-1FC39CB9A0D2}"/>
  </dataValidations>
  <printOptions horizontalCentered="1"/>
  <pageMargins left="0.7" right="0.7" top="0.75" bottom="0.75" header="0.3" footer="0.3"/>
  <pageSetup paperSize="17" scale="87" orientation="landscape"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DC08C-2F20-49EF-946E-0B6D6DE14965}">
  <sheetPr>
    <tabColor theme="7" tint="0.39997558519241921"/>
    <pageSetUpPr fitToPage="1"/>
  </sheetPr>
  <dimension ref="A1:M59"/>
  <sheetViews>
    <sheetView showGridLines="0" zoomScaleNormal="100" workbookViewId="0">
      <selection activeCell="B7" sqref="B7:G7"/>
    </sheetView>
  </sheetViews>
  <sheetFormatPr defaultColWidth="9.140625" defaultRowHeight="14.25" x14ac:dyDescent="0.2"/>
  <cols>
    <col min="1" max="1" width="1.5703125" style="2" customWidth="1"/>
    <col min="2" max="2" width="4.5703125" style="2" customWidth="1"/>
    <col min="3" max="3" width="25.28515625" style="2" customWidth="1"/>
    <col min="4" max="4" width="13.85546875" style="2" customWidth="1"/>
    <col min="5" max="5" width="17.5703125" style="2" customWidth="1"/>
    <col min="6" max="6" width="30.42578125" style="2" customWidth="1"/>
    <col min="7" max="7" width="24.140625" style="2" customWidth="1"/>
    <col min="8" max="8" width="59.28515625" style="2" customWidth="1"/>
    <col min="9" max="9" width="13.42578125" style="2" customWidth="1"/>
    <col min="10" max="12" width="9.140625" style="2" customWidth="1"/>
    <col min="13" max="16384" width="9.140625" style="2"/>
  </cols>
  <sheetData>
    <row r="1" spans="1:13" ht="27" customHeight="1" x14ac:dyDescent="0.3">
      <c r="A1" s="526" t="s">
        <v>232</v>
      </c>
      <c r="B1" s="527"/>
      <c r="C1" s="527"/>
      <c r="D1" s="527"/>
      <c r="E1" s="527"/>
      <c r="F1" s="527"/>
      <c r="G1" s="528"/>
      <c r="H1" s="7"/>
      <c r="I1" s="7"/>
    </row>
    <row r="2" spans="1:13" ht="19.899999999999999" customHeight="1" thickBot="1" x14ac:dyDescent="0.25">
      <c r="A2" s="463" t="s">
        <v>7</v>
      </c>
      <c r="B2" s="464"/>
      <c r="C2" s="464"/>
      <c r="D2" s="464"/>
      <c r="E2" s="464"/>
      <c r="F2" s="464"/>
      <c r="G2" s="465"/>
    </row>
    <row r="3" spans="1:13" ht="4.1500000000000004" customHeight="1" x14ac:dyDescent="0.2">
      <c r="A3" s="472" t="s">
        <v>220</v>
      </c>
      <c r="B3" s="473"/>
      <c r="C3" s="473"/>
      <c r="D3" s="473"/>
      <c r="E3" s="473"/>
      <c r="F3" s="473"/>
      <c r="G3" s="474"/>
    </row>
    <row r="4" spans="1:13" ht="0.75" customHeight="1" x14ac:dyDescent="0.2">
      <c r="A4" s="475"/>
      <c r="B4" s="476"/>
      <c r="C4" s="476"/>
      <c r="D4" s="476"/>
      <c r="E4" s="476"/>
      <c r="F4" s="476"/>
      <c r="G4" s="477"/>
    </row>
    <row r="5" spans="1:13" ht="51.6" customHeight="1" thickBot="1" x14ac:dyDescent="0.25">
      <c r="A5" s="478"/>
      <c r="B5" s="479"/>
      <c r="C5" s="479"/>
      <c r="D5" s="479"/>
      <c r="E5" s="479"/>
      <c r="F5" s="479"/>
      <c r="G5" s="480"/>
    </row>
    <row r="6" spans="1:13" ht="37.15" customHeight="1" thickBot="1" x14ac:dyDescent="0.3">
      <c r="A6" s="8"/>
      <c r="B6" s="466" t="s">
        <v>198</v>
      </c>
      <c r="C6" s="467"/>
      <c r="D6" s="467"/>
      <c r="E6" s="467"/>
      <c r="F6" s="467"/>
      <c r="G6" s="468"/>
      <c r="H6" s="289"/>
    </row>
    <row r="7" spans="1:13" ht="16.899999999999999" customHeight="1" thickBot="1" x14ac:dyDescent="0.25">
      <c r="A7" s="8"/>
      <c r="B7" s="469"/>
      <c r="C7" s="470"/>
      <c r="D7" s="470"/>
      <c r="E7" s="470"/>
      <c r="F7" s="470"/>
      <c r="G7" s="471"/>
      <c r="H7" s="290"/>
    </row>
    <row r="8" spans="1:13" ht="15.75" customHeight="1" thickBot="1" x14ac:dyDescent="0.25">
      <c r="A8" s="72" t="s">
        <v>30</v>
      </c>
      <c r="B8" s="46"/>
      <c r="C8" s="5"/>
      <c r="D8" s="9"/>
      <c r="E8" s="9"/>
      <c r="F8" s="9"/>
      <c r="G8" s="10"/>
    </row>
    <row r="9" spans="1:13" ht="15.75" customHeight="1" thickBot="1" x14ac:dyDescent="0.25">
      <c r="A9" s="8"/>
      <c r="B9" s="44" t="s">
        <v>31</v>
      </c>
      <c r="C9" s="9"/>
      <c r="D9" s="9"/>
      <c r="E9" s="9"/>
      <c r="F9" s="80" t="s">
        <v>15</v>
      </c>
      <c r="G9" s="10"/>
    </row>
    <row r="10" spans="1:13" ht="15.75" customHeight="1" thickBot="1" x14ac:dyDescent="0.25">
      <c r="A10" s="8"/>
      <c r="B10" s="44" t="s">
        <v>154</v>
      </c>
      <c r="C10" s="9"/>
      <c r="D10" s="9"/>
      <c r="E10" s="9"/>
      <c r="F10" s="80" t="s">
        <v>15</v>
      </c>
      <c r="G10" s="10"/>
    </row>
    <row r="11" spans="1:13" ht="15.75" customHeight="1" thickBot="1" x14ac:dyDescent="0.25">
      <c r="A11" s="8"/>
      <c r="B11" s="9" t="s">
        <v>32</v>
      </c>
      <c r="C11" s="9"/>
      <c r="D11" s="9"/>
      <c r="E11" s="9"/>
      <c r="F11" s="80">
        <v>0</v>
      </c>
      <c r="G11" s="10"/>
    </row>
    <row r="12" spans="1:13" ht="15" customHeight="1" thickBot="1" x14ac:dyDescent="0.25">
      <c r="A12" s="8"/>
      <c r="B12" s="9" t="s">
        <v>33</v>
      </c>
      <c r="C12" s="9"/>
      <c r="D12" s="9"/>
      <c r="E12" s="9"/>
      <c r="F12" s="80"/>
      <c r="G12" s="10"/>
    </row>
    <row r="13" spans="1:13" ht="15.75" thickBot="1" x14ac:dyDescent="0.25">
      <c r="A13" s="8"/>
      <c r="B13" s="9" t="s">
        <v>34</v>
      </c>
      <c r="C13" s="9"/>
      <c r="D13" s="9"/>
      <c r="E13" s="9"/>
      <c r="F13" s="80"/>
      <c r="G13" s="10"/>
      <c r="M13" s="5"/>
    </row>
    <row r="14" spans="1:13" ht="15.75" thickBot="1" x14ac:dyDescent="0.25">
      <c r="A14" s="8"/>
      <c r="B14" s="9" t="s">
        <v>61</v>
      </c>
      <c r="C14" s="9"/>
      <c r="D14" s="9"/>
      <c r="E14" s="9"/>
      <c r="F14" s="80"/>
      <c r="G14" s="10"/>
      <c r="M14" s="5"/>
    </row>
    <row r="15" spans="1:13" ht="15.75" customHeight="1" thickBot="1" x14ac:dyDescent="0.3">
      <c r="A15" s="8"/>
      <c r="B15" s="12" t="s">
        <v>35</v>
      </c>
      <c r="C15" s="9"/>
      <c r="D15" s="81" t="s">
        <v>15</v>
      </c>
      <c r="E15" s="18" t="s">
        <v>55</v>
      </c>
      <c r="F15" s="80"/>
      <c r="G15" s="16"/>
    </row>
    <row r="16" spans="1:13" ht="15.75" customHeight="1" thickBot="1" x14ac:dyDescent="0.3">
      <c r="A16" s="8"/>
      <c r="B16" s="12" t="s">
        <v>39</v>
      </c>
      <c r="C16" s="9"/>
      <c r="D16" s="54"/>
      <c r="E16" s="53"/>
      <c r="F16" s="80" t="s">
        <v>15</v>
      </c>
      <c r="G16" s="16"/>
    </row>
    <row r="17" spans="1:8" ht="15.75" customHeight="1" thickBot="1" x14ac:dyDescent="0.25">
      <c r="A17" s="8"/>
      <c r="B17" s="9" t="s">
        <v>2</v>
      </c>
      <c r="C17" s="9"/>
      <c r="D17" s="5"/>
      <c r="E17" s="5"/>
      <c r="F17" s="80" t="s">
        <v>15</v>
      </c>
      <c r="G17" s="16"/>
    </row>
    <row r="18" spans="1:8" ht="15" x14ac:dyDescent="0.2">
      <c r="A18" s="8"/>
      <c r="B18" s="9"/>
      <c r="C18" s="9"/>
      <c r="D18" s="9"/>
      <c r="E18" s="9"/>
      <c r="F18" s="9"/>
      <c r="G18" s="10"/>
    </row>
    <row r="19" spans="1:8" ht="15.75" customHeight="1" thickBot="1" x14ac:dyDescent="0.25">
      <c r="A19" s="60" t="s">
        <v>8</v>
      </c>
      <c r="B19" s="12"/>
      <c r="C19" s="9"/>
      <c r="D19" s="19"/>
      <c r="E19" s="19"/>
      <c r="F19" s="15"/>
      <c r="G19" s="16"/>
    </row>
    <row r="20" spans="1:8" ht="15.75" customHeight="1" thickBot="1" x14ac:dyDescent="0.25">
      <c r="A20" s="8"/>
      <c r="B20" s="12" t="s">
        <v>36</v>
      </c>
      <c r="C20" s="9"/>
      <c r="D20" s="19"/>
      <c r="E20" s="19"/>
      <c r="F20" s="80"/>
      <c r="G20" s="16"/>
    </row>
    <row r="21" spans="1:8" ht="15.75" customHeight="1" thickBot="1" x14ac:dyDescent="0.25">
      <c r="A21" s="8"/>
      <c r="B21" s="12" t="s">
        <v>37</v>
      </c>
      <c r="C21" s="9"/>
      <c r="D21" s="19"/>
      <c r="E21" s="19"/>
      <c r="F21" s="80"/>
      <c r="G21" s="16"/>
    </row>
    <row r="22" spans="1:8" ht="15.75" customHeight="1" thickBot="1" x14ac:dyDescent="0.25">
      <c r="A22" s="8"/>
      <c r="B22" s="12" t="s">
        <v>38</v>
      </c>
      <c r="C22" s="9"/>
      <c r="D22" s="19"/>
      <c r="E22" s="19"/>
      <c r="F22" s="21">
        <f>SUM(F20*F21)</f>
        <v>0</v>
      </c>
      <c r="G22" s="16"/>
    </row>
    <row r="23" spans="1:8" ht="15.75" customHeight="1" thickBot="1" x14ac:dyDescent="0.25">
      <c r="A23" s="8"/>
      <c r="B23" s="12" t="s">
        <v>53</v>
      </c>
      <c r="C23" s="9"/>
      <c r="D23" s="19"/>
      <c r="E23" s="19"/>
      <c r="F23" s="58">
        <f>F22/43560</f>
        <v>0</v>
      </c>
      <c r="G23" s="16"/>
    </row>
    <row r="24" spans="1:8" ht="15" x14ac:dyDescent="0.2">
      <c r="A24" s="8"/>
      <c r="B24" s="9"/>
      <c r="C24" s="9"/>
      <c r="D24" s="9"/>
      <c r="E24" s="9"/>
      <c r="F24" s="9"/>
      <c r="G24" s="10"/>
    </row>
    <row r="25" spans="1:8" s="194" customFormat="1" ht="15.75" thickBot="1" x14ac:dyDescent="0.25">
      <c r="A25" s="197" t="s">
        <v>131</v>
      </c>
      <c r="B25" s="198"/>
      <c r="C25" s="198"/>
      <c r="D25" s="193"/>
      <c r="E25" s="193"/>
      <c r="F25" s="193"/>
      <c r="G25" s="355"/>
    </row>
    <row r="26" spans="1:8" s="194" customFormat="1" ht="15.75" customHeight="1" thickBot="1" x14ac:dyDescent="0.25">
      <c r="A26" s="199"/>
      <c r="B26" s="198" t="s">
        <v>155</v>
      </c>
      <c r="C26" s="200"/>
      <c r="F26" s="192" t="s">
        <v>15</v>
      </c>
      <c r="G26" s="16"/>
      <c r="H26" s="356"/>
    </row>
    <row r="27" spans="1:8" s="194" customFormat="1" ht="15.75" customHeight="1" thickBot="1" x14ac:dyDescent="0.25">
      <c r="A27" s="199"/>
      <c r="B27" s="198" t="s">
        <v>132</v>
      </c>
      <c r="C27" s="200"/>
      <c r="F27" s="192" t="s">
        <v>15</v>
      </c>
      <c r="G27" s="16"/>
      <c r="H27" s="356"/>
    </row>
    <row r="28" spans="1:8" ht="15.75" customHeight="1" x14ac:dyDescent="0.2">
      <c r="A28" s="195"/>
      <c r="B28" s="196"/>
      <c r="F28" s="19"/>
      <c r="G28" s="16"/>
      <c r="H28" s="357"/>
    </row>
    <row r="29" spans="1:8" ht="15.75" customHeight="1" thickBot="1" x14ac:dyDescent="0.25">
      <c r="A29" s="60" t="s">
        <v>29</v>
      </c>
      <c r="B29" s="20"/>
      <c r="C29" s="22"/>
      <c r="D29" s="22"/>
      <c r="E29" s="22"/>
      <c r="F29" s="22"/>
      <c r="G29" s="23"/>
    </row>
    <row r="30" spans="1:8" ht="21.75" customHeight="1" thickBot="1" x14ac:dyDescent="0.3">
      <c r="A30" s="8"/>
      <c r="B30" s="77" t="s">
        <v>200</v>
      </c>
      <c r="C30" s="79"/>
      <c r="D30" s="9"/>
      <c r="E30" s="9"/>
      <c r="F30" s="9"/>
      <c r="G30" s="78" t="s">
        <v>99</v>
      </c>
    </row>
    <row r="31" spans="1:8" ht="15.75" customHeight="1" x14ac:dyDescent="0.2">
      <c r="A31" s="8"/>
      <c r="B31" s="15"/>
      <c r="C31" s="358" t="s">
        <v>156</v>
      </c>
      <c r="D31" s="55"/>
      <c r="E31" s="55"/>
      <c r="F31" s="55"/>
      <c r="G31" s="135">
        <v>0</v>
      </c>
    </row>
    <row r="32" spans="1:8" ht="15.75" customHeight="1" x14ac:dyDescent="0.2">
      <c r="A32" s="8"/>
      <c r="B32" s="15"/>
      <c r="C32" s="49" t="s">
        <v>56</v>
      </c>
      <c r="D32" s="55"/>
      <c r="E32" s="55"/>
      <c r="F32" s="55"/>
      <c r="G32" s="136">
        <v>0</v>
      </c>
    </row>
    <row r="33" spans="1:11" ht="15.75" customHeight="1" x14ac:dyDescent="0.2">
      <c r="A33" s="8"/>
      <c r="B33" s="15"/>
      <c r="C33" s="51" t="s">
        <v>98</v>
      </c>
      <c r="D33" s="50"/>
      <c r="E33" s="50"/>
      <c r="F33" s="50"/>
      <c r="G33" s="136">
        <v>0</v>
      </c>
    </row>
    <row r="34" spans="1:11" ht="15.75" customHeight="1" thickBot="1" x14ac:dyDescent="0.25">
      <c r="A34" s="8"/>
      <c r="B34" s="15"/>
      <c r="C34" s="291" t="s">
        <v>202</v>
      </c>
      <c r="D34" s="56"/>
      <c r="E34" s="102"/>
      <c r="F34" s="103"/>
      <c r="G34" s="137">
        <v>0</v>
      </c>
    </row>
    <row r="35" spans="1:11" ht="25.15" customHeight="1" thickBot="1" x14ac:dyDescent="0.25">
      <c r="A35" s="8"/>
      <c r="B35" s="15"/>
      <c r="C35" s="75" t="s">
        <v>60</v>
      </c>
      <c r="D35" s="52"/>
      <c r="E35" s="52"/>
      <c r="F35" s="52"/>
      <c r="G35" s="47">
        <f>SUM(G31:G34)</f>
        <v>0</v>
      </c>
      <c r="H35" s="14"/>
      <c r="I35" s="14"/>
      <c r="J35" s="14"/>
      <c r="K35" s="14"/>
    </row>
    <row r="36" spans="1:11" ht="15.75" customHeight="1" x14ac:dyDescent="0.2">
      <c r="A36" s="8"/>
      <c r="B36" s="15"/>
      <c r="C36" s="28"/>
      <c r="D36" s="28"/>
      <c r="E36" s="28"/>
      <c r="F36" s="28"/>
      <c r="G36" s="118"/>
      <c r="H36" s="25"/>
      <c r="I36" s="14"/>
      <c r="J36" s="14"/>
      <c r="K36" s="14"/>
    </row>
    <row r="37" spans="1:11" ht="15.75" thickBot="1" x14ac:dyDescent="0.25">
      <c r="A37" s="8"/>
      <c r="B37" s="24" t="s">
        <v>201</v>
      </c>
      <c r="C37" s="9"/>
      <c r="D37" s="9"/>
      <c r="E37" s="9"/>
      <c r="F37" s="9"/>
      <c r="G37" s="119"/>
      <c r="H37" s="25"/>
      <c r="I37" s="14"/>
      <c r="J37" s="14"/>
      <c r="K37" s="9"/>
    </row>
    <row r="38" spans="1:11" ht="32.450000000000003" customHeight="1" thickBot="1" x14ac:dyDescent="0.25">
      <c r="A38" s="8"/>
      <c r="B38" s="15"/>
      <c r="C38" s="534" t="s">
        <v>195</v>
      </c>
      <c r="D38" s="535"/>
      <c r="E38" s="535"/>
      <c r="F38" s="536"/>
      <c r="G38" s="139">
        <v>0</v>
      </c>
      <c r="H38" s="293"/>
      <c r="I38" s="14"/>
      <c r="J38" s="14"/>
      <c r="K38" s="14"/>
    </row>
    <row r="39" spans="1:11" ht="25.5" customHeight="1" thickBot="1" x14ac:dyDescent="0.25">
      <c r="A39" s="8"/>
      <c r="B39" s="15"/>
      <c r="C39" s="529" t="s">
        <v>59</v>
      </c>
      <c r="D39" s="530"/>
      <c r="E39" s="530"/>
      <c r="F39" s="530"/>
      <c r="G39" s="76">
        <f>SUM(G38:G38)</f>
        <v>0</v>
      </c>
    </row>
    <row r="40" spans="1:11" ht="24.75" customHeight="1" thickTop="1" thickBot="1" x14ac:dyDescent="0.25">
      <c r="A40" s="8"/>
      <c r="B40" s="15"/>
      <c r="C40" s="69" t="s">
        <v>6</v>
      </c>
      <c r="D40" s="70"/>
      <c r="E40" s="70"/>
      <c r="F40" s="70"/>
      <c r="G40" s="120">
        <f>G35+G39</f>
        <v>0</v>
      </c>
    </row>
    <row r="41" spans="1:11" ht="15.75" customHeight="1" thickTop="1" x14ac:dyDescent="0.2">
      <c r="A41" s="8"/>
      <c r="B41" s="9"/>
      <c r="C41" s="9"/>
      <c r="D41" s="9"/>
      <c r="E41" s="9"/>
      <c r="F41" s="9"/>
      <c r="G41" s="121"/>
    </row>
    <row r="42" spans="1:11" ht="15.75" thickBot="1" x14ac:dyDescent="0.25">
      <c r="A42" s="8"/>
      <c r="B42" s="24" t="s">
        <v>3</v>
      </c>
      <c r="C42" s="27"/>
      <c r="D42" s="9"/>
      <c r="E42" s="9"/>
      <c r="F42" s="9"/>
      <c r="G42" s="119"/>
      <c r="H42" s="25"/>
      <c r="I42" s="14"/>
      <c r="J42" s="14"/>
      <c r="K42" s="14"/>
    </row>
    <row r="43" spans="1:11" ht="15.75" customHeight="1" x14ac:dyDescent="0.2">
      <c r="A43" s="8"/>
      <c r="B43" s="15"/>
      <c r="C43" s="292" t="s">
        <v>203</v>
      </c>
      <c r="D43" s="50"/>
      <c r="E43" s="50"/>
      <c r="F43" s="50"/>
      <c r="G43" s="133">
        <v>0</v>
      </c>
    </row>
    <row r="44" spans="1:11" ht="15.75" customHeight="1" thickBot="1" x14ac:dyDescent="0.25">
      <c r="A44" s="8"/>
      <c r="B44" s="15"/>
      <c r="C44" s="51" t="s">
        <v>111</v>
      </c>
      <c r="D44" s="50"/>
      <c r="E44" s="50"/>
      <c r="F44" s="50"/>
      <c r="G44" s="132">
        <v>0</v>
      </c>
    </row>
    <row r="45" spans="1:11" ht="25.15" customHeight="1" thickTop="1" thickBot="1" x14ac:dyDescent="0.25">
      <c r="A45" s="8"/>
      <c r="B45" s="15"/>
      <c r="C45" s="69" t="s">
        <v>9</v>
      </c>
      <c r="D45" s="70"/>
      <c r="E45" s="70"/>
      <c r="F45" s="70"/>
      <c r="G45" s="122">
        <f>SUM(G43:G44)</f>
        <v>0</v>
      </c>
    </row>
    <row r="46" spans="1:11" ht="25.15" customHeight="1" thickTop="1" thickBot="1" x14ac:dyDescent="0.25">
      <c r="A46" s="8"/>
      <c r="B46" s="15"/>
      <c r="C46" s="69" t="s">
        <v>54</v>
      </c>
      <c r="D46" s="70"/>
      <c r="E46" s="70"/>
      <c r="F46" s="70"/>
      <c r="G46" s="122">
        <f>G40+G45</f>
        <v>0</v>
      </c>
    </row>
    <row r="47" spans="1:11" ht="15.75" customHeight="1" thickTop="1" x14ac:dyDescent="0.2">
      <c r="A47" s="8"/>
      <c r="B47" s="15"/>
      <c r="C47" s="28"/>
      <c r="D47" s="28"/>
      <c r="E47" s="28"/>
      <c r="F47" s="28"/>
      <c r="G47" s="123"/>
    </row>
    <row r="48" spans="1:11" ht="15.75" customHeight="1" thickBot="1" x14ac:dyDescent="0.3">
      <c r="A48" s="60" t="s">
        <v>28</v>
      </c>
      <c r="B48" s="29"/>
      <c r="C48" s="30"/>
      <c r="D48" s="30"/>
      <c r="E48" s="30"/>
      <c r="F48" s="30"/>
      <c r="G48" s="124"/>
    </row>
    <row r="49" spans="1:7" ht="20.25" customHeight="1" thickTop="1" thickBot="1" x14ac:dyDescent="0.25">
      <c r="A49" s="31"/>
      <c r="B49" s="128"/>
      <c r="C49" s="531" t="s">
        <v>139</v>
      </c>
      <c r="D49" s="532"/>
      <c r="E49" s="532"/>
      <c r="F49" s="533"/>
      <c r="G49" s="82">
        <v>0</v>
      </c>
    </row>
    <row r="50" spans="1:7" ht="15.75" customHeight="1" thickTop="1" x14ac:dyDescent="0.2">
      <c r="A50" s="8"/>
      <c r="B50" s="15"/>
      <c r="C50" s="28"/>
      <c r="D50" s="28"/>
      <c r="E50" s="28"/>
      <c r="F50" s="28"/>
      <c r="G50" s="26"/>
    </row>
    <row r="51" spans="1:7" ht="15.75" customHeight="1" thickBot="1" x14ac:dyDescent="0.25">
      <c r="A51" s="457" t="s">
        <v>22</v>
      </c>
      <c r="B51" s="458"/>
      <c r="C51" s="458"/>
      <c r="D51" s="458"/>
      <c r="E51" s="458"/>
      <c r="F51" s="458"/>
      <c r="G51" s="459"/>
    </row>
    <row r="52" spans="1:7" ht="100.5" customHeight="1" thickBot="1" x14ac:dyDescent="0.25">
      <c r="A52" s="454" t="s">
        <v>140</v>
      </c>
      <c r="B52" s="455"/>
      <c r="C52" s="455"/>
      <c r="D52" s="455"/>
      <c r="E52" s="455"/>
      <c r="F52" s="455"/>
      <c r="G52" s="456"/>
    </row>
    <row r="53" spans="1:7" ht="15" hidden="1" x14ac:dyDescent="0.25">
      <c r="E53" s="11" t="s">
        <v>148</v>
      </c>
      <c r="F53" s="14"/>
      <c r="G53" s="13" t="s">
        <v>20</v>
      </c>
    </row>
    <row r="54" spans="1:7" ht="15" hidden="1" x14ac:dyDescent="0.25">
      <c r="C54" s="11" t="s">
        <v>15</v>
      </c>
      <c r="E54" s="13" t="s">
        <v>16</v>
      </c>
      <c r="F54" s="43" t="s">
        <v>15</v>
      </c>
      <c r="G54" s="17" t="s">
        <v>49</v>
      </c>
    </row>
    <row r="55" spans="1:7" ht="15" hidden="1" x14ac:dyDescent="0.25">
      <c r="C55" s="11" t="s">
        <v>46</v>
      </c>
      <c r="E55" s="11" t="s">
        <v>157</v>
      </c>
      <c r="F55" s="43" t="s">
        <v>40</v>
      </c>
    </row>
    <row r="56" spans="1:7" ht="15" hidden="1" x14ac:dyDescent="0.25">
      <c r="C56" s="11" t="s">
        <v>63</v>
      </c>
      <c r="E56" s="14"/>
      <c r="F56" s="43" t="s">
        <v>41</v>
      </c>
    </row>
    <row r="57" spans="1:7" ht="15" hidden="1" x14ac:dyDescent="0.25">
      <c r="C57" s="11" t="s">
        <v>48</v>
      </c>
      <c r="E57" s="14"/>
      <c r="F57" s="43" t="s">
        <v>42</v>
      </c>
    </row>
    <row r="58" spans="1:7" hidden="1" x14ac:dyDescent="0.2">
      <c r="E58" s="14"/>
      <c r="F58" s="43" t="s">
        <v>43</v>
      </c>
    </row>
    <row r="59" spans="1:7" x14ac:dyDescent="0.2">
      <c r="E59" s="14"/>
      <c r="F59" s="14"/>
    </row>
  </sheetData>
  <sheetProtection algorithmName="SHA-512" hashValue="mBpm/q5QKPK0Iy1ImYNH5j0YNjXGYpf0CjY4CkEWtYQMgLLtwHLlCiHvnyFde9eApRilJARFQQWIdj1C0N824Q==" saltValue="HKsgsOfLYp+5gr1PZtqnYw==" spinCount="100000" sheet="1" objects="1" scenarios="1" selectLockedCells="1"/>
  <mergeCells count="10">
    <mergeCell ref="A51:G51"/>
    <mergeCell ref="A52:G52"/>
    <mergeCell ref="A1:G1"/>
    <mergeCell ref="A2:G2"/>
    <mergeCell ref="A3:G5"/>
    <mergeCell ref="B6:G6"/>
    <mergeCell ref="B7:G7"/>
    <mergeCell ref="C39:F39"/>
    <mergeCell ref="C49:F49"/>
    <mergeCell ref="C38:F38"/>
  </mergeCells>
  <conditionalFormatting sqref="G49">
    <cfRule type="cellIs" dxfId="2" priority="1" stopIfTrue="1" operator="greaterThan">
      <formula>$G$46</formula>
    </cfRule>
  </conditionalFormatting>
  <dataValidations count="12">
    <dataValidation allowBlank="1" sqref="F28" xr:uid="{9B91EEEF-70D5-45E7-A6D2-1C915E2580DF}"/>
    <dataValidation type="whole" operator="lessThan" allowBlank="1" showInputMessage="1" showErrorMessage="1" errorTitle="Excessive Developer Fee" error="Cannot exceed 10 percent of TDC" sqref="G44" xr:uid="{478920BC-97B3-45F0-93C8-FD50E9461451}">
      <formula1>0.1*G46</formula1>
    </dataValidation>
    <dataValidation type="whole" errorStyle="warning" operator="lessThan" allowBlank="1" showInputMessage="1" showErrorMessage="1" errorTitle="No Value Gap" error="Value Gap is the gap between TDC and FMV. If you do not project a Value Gap, funds may not be awarded for Value Gap." sqref="G49" xr:uid="{92A5134F-DB16-4301-9381-F0DDDBA9C2E1}">
      <formula1>G46</formula1>
    </dataValidation>
    <dataValidation allowBlank="1" showInputMessage="1" showErrorMessage="1" prompt="Include finished, above-ground square feet." sqref="F11" xr:uid="{14AEBD63-250E-48D2-AB96-87060A1A7A36}"/>
    <dataValidation allowBlank="1" showErrorMessage="1" sqref="D16" xr:uid="{90F83670-5C1F-4BC7-96BB-4E8746C8539B}"/>
    <dataValidation type="list" allowBlank="1" showInputMessage="1" showErrorMessage="1" sqref="F16" xr:uid="{BB895F19-B981-4827-B2FE-CD5D0DA0A613}">
      <formula1>$F$54:$F$58</formula1>
    </dataValidation>
    <dataValidation type="list" allowBlank="1" showInputMessage="1" showErrorMessage="1" sqref="F10" xr:uid="{590E1BFA-4372-444C-9BAE-689A080FFCB8}">
      <formula1>$C$54:$C$57</formula1>
    </dataValidation>
    <dataValidation type="list" allowBlank="1" showInputMessage="1" showErrorMessage="1" promptTitle="Choose One" sqref="D9:E10" xr:uid="{BB7F1973-8BC3-4275-BEE9-FC040306AB00}">
      <formula1>$E$51:$E$51</formula1>
    </dataValidation>
    <dataValidation type="list" allowBlank="1" showInputMessage="1" showErrorMessage="1" sqref="F17" xr:uid="{F164140F-1B38-4E45-8B70-05AECF10716B}">
      <formula1>$G$51:$G$54</formula1>
    </dataValidation>
    <dataValidation type="list" allowBlank="1" showInputMessage="1" showErrorMessage="1" sqref="F26:F27" xr:uid="{7EF1BB1F-D401-4455-9D5A-07E3A531F709}">
      <formula1>$C$51:$C$51</formula1>
    </dataValidation>
    <dataValidation type="list" allowBlank="1" showInputMessage="1" showErrorMessage="1" sqref="D15" xr:uid="{EBA647F8-308E-4A94-9FB0-92C045E17170}">
      <formula1>$F$51:$F$51</formula1>
    </dataValidation>
    <dataValidation type="list" allowBlank="1" showInputMessage="1" showErrorMessage="1" sqref="F9" xr:uid="{7373A843-A90B-4536-9FEE-691CA6477363}">
      <formula1>$E$51:$E$55</formula1>
    </dataValidation>
  </dataValidations>
  <printOptions horizontalCentered="1" verticalCentered="1"/>
  <pageMargins left="0.5" right="0.5" top="0.25" bottom="0.25" header="0.25" footer="0.25"/>
  <pageSetup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8AF42-EE24-4C5C-A196-9DD0D936D398}">
  <sheetPr>
    <tabColor theme="7" tint="0.39997558519241921"/>
    <pageSetUpPr fitToPage="1"/>
  </sheetPr>
  <dimension ref="A1:H38"/>
  <sheetViews>
    <sheetView showGridLines="0" zoomScaleNormal="100" zoomScaleSheetLayoutView="80" workbookViewId="0">
      <selection activeCell="A7" sqref="A7"/>
    </sheetView>
  </sheetViews>
  <sheetFormatPr defaultColWidth="9.140625" defaultRowHeight="14.25" x14ac:dyDescent="0.2"/>
  <cols>
    <col min="1" max="1" width="28.7109375" style="2" customWidth="1"/>
    <col min="2" max="2" width="33.7109375" style="2" customWidth="1"/>
    <col min="3" max="3" width="37" style="2" customWidth="1"/>
    <col min="4" max="4" width="22.42578125" style="2" customWidth="1"/>
    <col min="5" max="5" width="18.7109375" style="2" customWidth="1"/>
    <col min="6" max="6" width="46" style="2" customWidth="1"/>
    <col min="7" max="7" width="39.85546875" style="142" bestFit="1" customWidth="1"/>
    <col min="8" max="8" width="28.7109375" style="2" bestFit="1" customWidth="1"/>
    <col min="9" max="9" width="28.85546875" style="2" customWidth="1"/>
    <col min="10" max="14" width="9.140625" style="2" customWidth="1"/>
    <col min="15" max="16384" width="9.140625" style="2"/>
  </cols>
  <sheetData>
    <row r="1" spans="1:8" ht="18.75" x14ac:dyDescent="0.2">
      <c r="A1" s="537" t="s">
        <v>232</v>
      </c>
      <c r="B1" s="538"/>
      <c r="C1" s="538"/>
      <c r="D1" s="538"/>
      <c r="E1" s="538"/>
      <c r="F1" s="539"/>
    </row>
    <row r="2" spans="1:8" ht="22.5" customHeight="1" thickBot="1" x14ac:dyDescent="0.25">
      <c r="A2" s="489" t="s">
        <v>109</v>
      </c>
      <c r="B2" s="490"/>
      <c r="C2" s="490"/>
      <c r="D2" s="490"/>
      <c r="E2" s="490"/>
      <c r="F2" s="491"/>
    </row>
    <row r="3" spans="1:8" ht="111" customHeight="1" x14ac:dyDescent="0.2">
      <c r="A3" s="492" t="s">
        <v>204</v>
      </c>
      <c r="B3" s="493"/>
      <c r="C3" s="493"/>
      <c r="D3" s="493"/>
      <c r="E3" s="493"/>
      <c r="F3" s="494"/>
      <c r="G3" s="143"/>
    </row>
    <row r="4" spans="1:8" ht="22.15" customHeight="1" thickBot="1" x14ac:dyDescent="0.25">
      <c r="A4" s="495" t="s">
        <v>190</v>
      </c>
      <c r="B4" s="496"/>
      <c r="C4" s="496"/>
      <c r="D4" s="496"/>
      <c r="E4" s="496"/>
      <c r="F4" s="497"/>
      <c r="H4" s="84"/>
    </row>
    <row r="5" spans="1:8" ht="15.75" thickBot="1" x14ac:dyDescent="0.25">
      <c r="A5" s="92"/>
      <c r="B5" s="100"/>
      <c r="C5" s="100"/>
      <c r="D5" s="100"/>
      <c r="E5" s="100"/>
      <c r="F5" s="100"/>
    </row>
    <row r="6" spans="1:8" ht="61.9" customHeight="1" thickBot="1" x14ac:dyDescent="0.25">
      <c r="A6" s="104" t="s">
        <v>0</v>
      </c>
      <c r="B6" s="104" t="s">
        <v>90</v>
      </c>
      <c r="C6" s="105" t="s">
        <v>153</v>
      </c>
      <c r="D6" s="105" t="s">
        <v>151</v>
      </c>
      <c r="E6" s="105" t="s">
        <v>110</v>
      </c>
      <c r="F6" s="105" t="s">
        <v>152</v>
      </c>
      <c r="H6" s="106"/>
    </row>
    <row r="7" spans="1:8" ht="20.100000000000001" customHeight="1" x14ac:dyDescent="0.2">
      <c r="A7" s="126" t="s">
        <v>15</v>
      </c>
      <c r="B7" s="127" t="s">
        <v>15</v>
      </c>
      <c r="C7" s="125"/>
      <c r="D7" s="94">
        <v>0</v>
      </c>
      <c r="E7" s="95" t="s">
        <v>15</v>
      </c>
      <c r="F7" s="101"/>
    </row>
    <row r="8" spans="1:8" ht="20.100000000000001" customHeight="1" x14ac:dyDescent="0.2">
      <c r="A8" s="126" t="s">
        <v>15</v>
      </c>
      <c r="B8" s="127" t="s">
        <v>15</v>
      </c>
      <c r="C8" s="125"/>
      <c r="D8" s="96">
        <v>0</v>
      </c>
      <c r="E8" s="95" t="s">
        <v>15</v>
      </c>
      <c r="F8" s="101"/>
    </row>
    <row r="9" spans="1:8" ht="20.100000000000001" customHeight="1" x14ac:dyDescent="0.2">
      <c r="A9" s="126" t="s">
        <v>15</v>
      </c>
      <c r="B9" s="127" t="s">
        <v>15</v>
      </c>
      <c r="C9" s="125"/>
      <c r="D9" s="96">
        <v>0</v>
      </c>
      <c r="E9" s="95" t="s">
        <v>15</v>
      </c>
      <c r="F9" s="101"/>
    </row>
    <row r="10" spans="1:8" ht="20.100000000000001" customHeight="1" x14ac:dyDescent="0.2">
      <c r="A10" s="126" t="s">
        <v>15</v>
      </c>
      <c r="B10" s="127" t="s">
        <v>15</v>
      </c>
      <c r="C10" s="125"/>
      <c r="D10" s="96">
        <v>0</v>
      </c>
      <c r="E10" s="95" t="s">
        <v>15</v>
      </c>
      <c r="F10" s="101"/>
    </row>
    <row r="11" spans="1:8" ht="20.100000000000001" customHeight="1" x14ac:dyDescent="0.2">
      <c r="A11" s="126" t="s">
        <v>15</v>
      </c>
      <c r="B11" s="127" t="s">
        <v>15</v>
      </c>
      <c r="C11" s="125"/>
      <c r="D11" s="96">
        <v>0</v>
      </c>
      <c r="E11" s="95" t="s">
        <v>15</v>
      </c>
      <c r="F11" s="101"/>
    </row>
    <row r="12" spans="1:8" ht="20.100000000000001" customHeight="1" x14ac:dyDescent="0.2">
      <c r="A12" s="126" t="s">
        <v>15</v>
      </c>
      <c r="B12" s="127" t="s">
        <v>15</v>
      </c>
      <c r="C12" s="125"/>
      <c r="D12" s="96">
        <v>0</v>
      </c>
      <c r="E12" s="95" t="s">
        <v>15</v>
      </c>
      <c r="F12" s="101"/>
      <c r="H12" s="5"/>
    </row>
    <row r="13" spans="1:8" ht="20.100000000000001" customHeight="1" x14ac:dyDescent="0.2">
      <c r="A13" s="126" t="s">
        <v>15</v>
      </c>
      <c r="B13" s="127" t="s">
        <v>15</v>
      </c>
      <c r="C13" s="125"/>
      <c r="D13" s="97">
        <v>0</v>
      </c>
      <c r="E13" s="95" t="s">
        <v>15</v>
      </c>
      <c r="F13" s="101"/>
      <c r="H13" s="5"/>
    </row>
    <row r="14" spans="1:8" ht="20.100000000000001" customHeight="1" x14ac:dyDescent="0.2">
      <c r="A14" s="126" t="s">
        <v>15</v>
      </c>
      <c r="B14" s="127" t="s">
        <v>15</v>
      </c>
      <c r="C14" s="125"/>
      <c r="D14" s="96">
        <v>0</v>
      </c>
      <c r="E14" s="95" t="s">
        <v>15</v>
      </c>
      <c r="F14" s="101"/>
      <c r="H14" s="5"/>
    </row>
    <row r="15" spans="1:8" ht="20.100000000000001" customHeight="1" x14ac:dyDescent="0.2">
      <c r="A15" s="126" t="s">
        <v>15</v>
      </c>
      <c r="B15" s="127" t="s">
        <v>15</v>
      </c>
      <c r="C15" s="125"/>
      <c r="D15" s="97">
        <v>0</v>
      </c>
      <c r="E15" s="95" t="s">
        <v>15</v>
      </c>
      <c r="F15" s="101"/>
      <c r="H15" s="5"/>
    </row>
    <row r="16" spans="1:8" ht="20.100000000000001" customHeight="1" x14ac:dyDescent="0.2">
      <c r="A16" s="126" t="s">
        <v>15</v>
      </c>
      <c r="B16" s="127" t="s">
        <v>15</v>
      </c>
      <c r="C16" s="125"/>
      <c r="D16" s="96">
        <v>0</v>
      </c>
      <c r="E16" s="95" t="s">
        <v>15</v>
      </c>
      <c r="F16" s="101"/>
      <c r="H16" s="5"/>
    </row>
    <row r="17" spans="1:8" ht="20.100000000000001" customHeight="1" x14ac:dyDescent="0.2">
      <c r="A17" s="126" t="s">
        <v>15</v>
      </c>
      <c r="B17" s="127" t="s">
        <v>15</v>
      </c>
      <c r="C17" s="125"/>
      <c r="D17" s="97">
        <v>0</v>
      </c>
      <c r="E17" s="95" t="s">
        <v>15</v>
      </c>
      <c r="F17" s="101"/>
      <c r="H17" s="5"/>
    </row>
    <row r="18" spans="1:8" ht="20.100000000000001" customHeight="1" x14ac:dyDescent="0.2">
      <c r="A18" s="126" t="s">
        <v>15</v>
      </c>
      <c r="B18" s="127" t="s">
        <v>15</v>
      </c>
      <c r="C18" s="125"/>
      <c r="D18" s="96">
        <v>0</v>
      </c>
      <c r="E18" s="95" t="s">
        <v>15</v>
      </c>
      <c r="F18" s="101"/>
      <c r="H18" s="5"/>
    </row>
    <row r="19" spans="1:8" ht="20.100000000000001" customHeight="1" thickBot="1" x14ac:dyDescent="0.25">
      <c r="A19" s="126" t="s">
        <v>15</v>
      </c>
      <c r="B19" s="127" t="s">
        <v>15</v>
      </c>
      <c r="C19" s="125"/>
      <c r="D19" s="98">
        <v>0</v>
      </c>
      <c r="E19" s="95" t="s">
        <v>15</v>
      </c>
      <c r="F19" s="101"/>
      <c r="H19" s="5"/>
    </row>
    <row r="20" spans="1:8" ht="24" customHeight="1" thickBot="1" x14ac:dyDescent="0.25">
      <c r="A20" s="93"/>
      <c r="B20" s="108"/>
      <c r="C20" s="144" t="s">
        <v>27</v>
      </c>
      <c r="D20" s="131">
        <f>SUM(D7:D19)</f>
        <v>0</v>
      </c>
      <c r="E20" s="108"/>
      <c r="F20" s="108"/>
      <c r="H20" s="5"/>
    </row>
    <row r="21" spans="1:8" ht="15" customHeight="1" x14ac:dyDescent="0.2">
      <c r="A21" s="5"/>
      <c r="B21" s="109"/>
      <c r="C21" s="110"/>
      <c r="D21" s="111"/>
      <c r="E21" s="109"/>
      <c r="F21" s="109"/>
      <c r="H21" s="5"/>
    </row>
    <row r="22" spans="1:8" ht="8.25" customHeight="1" x14ac:dyDescent="0.2">
      <c r="A22" s="5"/>
      <c r="B22" s="5"/>
      <c r="C22" s="5"/>
      <c r="D22" s="5"/>
      <c r="E22" s="5"/>
      <c r="F22" s="5"/>
    </row>
    <row r="23" spans="1:8" ht="15" customHeight="1" thickBot="1" x14ac:dyDescent="0.25">
      <c r="A23" s="458" t="s">
        <v>22</v>
      </c>
      <c r="B23" s="458"/>
      <c r="C23" s="458"/>
      <c r="D23" s="458"/>
      <c r="E23" s="458"/>
      <c r="F23" s="458"/>
    </row>
    <row r="24" spans="1:8" ht="94.9" customHeight="1" thickBot="1" x14ac:dyDescent="0.25">
      <c r="A24" s="483"/>
      <c r="B24" s="484"/>
      <c r="C24" s="484"/>
      <c r="D24" s="484"/>
      <c r="E24" s="484"/>
      <c r="F24" s="485"/>
    </row>
    <row r="25" spans="1:8" x14ac:dyDescent="0.2">
      <c r="A25" s="6"/>
      <c r="B25" s="6"/>
      <c r="C25" s="6"/>
      <c r="D25" s="6"/>
      <c r="E25" s="6"/>
    </row>
    <row r="26" spans="1:8" x14ac:dyDescent="0.2">
      <c r="A26" s="6"/>
      <c r="B26" s="6"/>
      <c r="C26" s="6"/>
      <c r="D26" s="6"/>
      <c r="E26" s="6"/>
    </row>
    <row r="27" spans="1:8" x14ac:dyDescent="0.2">
      <c r="A27" s="6"/>
      <c r="B27" s="6"/>
      <c r="C27" s="6"/>
      <c r="D27" s="6"/>
      <c r="E27" s="6"/>
    </row>
    <row r="28" spans="1:8" ht="13.9" hidden="1" customHeight="1" x14ac:dyDescent="0.2">
      <c r="A28" s="2" t="s">
        <v>96</v>
      </c>
      <c r="B28" s="2" t="s">
        <v>90</v>
      </c>
      <c r="C28" s="2" t="s">
        <v>113</v>
      </c>
    </row>
    <row r="29" spans="1:8" ht="13.9" hidden="1" customHeight="1" x14ac:dyDescent="0.2">
      <c r="A29" s="3" t="s">
        <v>15</v>
      </c>
      <c r="B29" s="3" t="s">
        <v>15</v>
      </c>
      <c r="C29" s="3" t="s">
        <v>15</v>
      </c>
    </row>
    <row r="30" spans="1:8" ht="13.9" hidden="1" customHeight="1" x14ac:dyDescent="0.2">
      <c r="A30" s="3" t="s">
        <v>10</v>
      </c>
      <c r="B30" s="3" t="s">
        <v>11</v>
      </c>
      <c r="C30" s="3" t="s">
        <v>23</v>
      </c>
    </row>
    <row r="31" spans="1:8" ht="13.9" hidden="1" customHeight="1" x14ac:dyDescent="0.2">
      <c r="A31" s="3" t="s">
        <v>97</v>
      </c>
      <c r="B31" s="3" t="s">
        <v>12</v>
      </c>
      <c r="C31" s="3" t="s">
        <v>24</v>
      </c>
    </row>
    <row r="32" spans="1:8" ht="13.9" hidden="1" customHeight="1" x14ac:dyDescent="0.2">
      <c r="A32" s="3"/>
      <c r="B32" s="3" t="s">
        <v>13</v>
      </c>
    </row>
    <row r="33" spans="1:2" ht="13.9" hidden="1" customHeight="1" x14ac:dyDescent="0.2">
      <c r="A33" s="359"/>
      <c r="B33" s="3" t="s">
        <v>14</v>
      </c>
    </row>
    <row r="34" spans="1:2" ht="13.9" hidden="1" customHeight="1" x14ac:dyDescent="0.2">
      <c r="A34" s="3"/>
      <c r="B34" s="3" t="s">
        <v>4</v>
      </c>
    </row>
    <row r="35" spans="1:2" ht="13.9" hidden="1" customHeight="1" x14ac:dyDescent="0.2">
      <c r="A35" s="3"/>
      <c r="B35" s="3" t="s">
        <v>1</v>
      </c>
    </row>
    <row r="36" spans="1:2" ht="13.9" hidden="1" customHeight="1" x14ac:dyDescent="0.2">
      <c r="A36" s="3"/>
      <c r="B36" s="3" t="s">
        <v>52</v>
      </c>
    </row>
    <row r="37" spans="1:2" ht="13.9" hidden="1" customHeight="1" x14ac:dyDescent="0.2">
      <c r="A37" s="3"/>
      <c r="B37" s="3" t="s">
        <v>25</v>
      </c>
    </row>
    <row r="38" spans="1:2" ht="13.9" hidden="1" customHeight="1" x14ac:dyDescent="0.2">
      <c r="B38" s="3" t="s">
        <v>103</v>
      </c>
    </row>
  </sheetData>
  <sheetProtection algorithmName="SHA-512" hashValue="74DOz32frMk8bW6zuRCpCkb/cujfsB1uDiX3c1UJ18nE46DEZWqzmIP14OG2EZIzO50nwBCPPlZk5ykSHKmhCQ==" saltValue="2OcSUIFlrDZYEA7m0EoDHQ==" spinCount="100000" sheet="1" objects="1" scenarios="1" selectLockedCells="1"/>
  <mergeCells count="6">
    <mergeCell ref="A24:F24"/>
    <mergeCell ref="A1:F1"/>
    <mergeCell ref="A2:F2"/>
    <mergeCell ref="A3:F3"/>
    <mergeCell ref="A4:F4"/>
    <mergeCell ref="A23:F23"/>
  </mergeCells>
  <dataValidations count="3">
    <dataValidation type="list" allowBlank="1" showInputMessage="1" showErrorMessage="1" sqref="B7:B19" xr:uid="{2F7D49E4-171B-42A2-9D67-15CE62E119A9}">
      <formula1>$B$29:$B$38</formula1>
    </dataValidation>
    <dataValidation type="list" allowBlank="1" showInputMessage="1" showErrorMessage="1" sqref="A7:A19" xr:uid="{2030E18A-C102-4558-B319-62C3140C3F05}">
      <formula1>$A$29:$A$31</formula1>
    </dataValidation>
    <dataValidation type="list" allowBlank="1" showInputMessage="1" showErrorMessage="1" sqref="E7:E19" xr:uid="{21CD8448-1837-4C3B-A7EA-C1227A5A13D3}">
      <formula1>$C$29:$C$31</formula1>
    </dataValidation>
  </dataValidations>
  <printOptions horizontalCentered="1" verticalCentered="1"/>
  <pageMargins left="0.25" right="0.25" top="0.25" bottom="0.25" header="0.25" footer="0.25"/>
  <pageSetup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58739-E91E-4E18-AB35-EA33985B1826}">
  <sheetPr>
    <tabColor theme="7" tint="0.39997558519241921"/>
    <pageSetUpPr fitToPage="1"/>
  </sheetPr>
  <dimension ref="A1:J36"/>
  <sheetViews>
    <sheetView showGridLines="0" zoomScaleNormal="100" workbookViewId="0">
      <selection activeCell="H13" sqref="H13"/>
    </sheetView>
  </sheetViews>
  <sheetFormatPr defaultColWidth="9.140625" defaultRowHeight="12.75" x14ac:dyDescent="0.2"/>
  <cols>
    <col min="1" max="1" width="19.85546875" style="35" customWidth="1"/>
    <col min="2" max="2" width="9.140625" style="35" customWidth="1"/>
    <col min="3" max="6" width="9.140625" style="35"/>
    <col min="7" max="8" width="24" style="35" customWidth="1"/>
    <col min="9" max="9" width="9.140625" style="35"/>
    <col min="10" max="10" width="9.42578125" style="35" customWidth="1"/>
    <col min="11" max="16384" width="9.140625" style="35"/>
  </cols>
  <sheetData>
    <row r="1" spans="1:10" ht="23.45" customHeight="1" x14ac:dyDescent="0.3">
      <c r="A1" s="542" t="s">
        <v>232</v>
      </c>
      <c r="B1" s="543"/>
      <c r="C1" s="543"/>
      <c r="D1" s="543"/>
      <c r="E1" s="543"/>
      <c r="F1" s="543"/>
      <c r="G1" s="543"/>
      <c r="H1" s="544"/>
    </row>
    <row r="2" spans="1:10" ht="23.45" customHeight="1" thickBot="1" x14ac:dyDescent="0.25">
      <c r="A2" s="545" t="s">
        <v>21</v>
      </c>
      <c r="B2" s="546"/>
      <c r="C2" s="546"/>
      <c r="D2" s="546"/>
      <c r="E2" s="546"/>
      <c r="F2" s="546"/>
      <c r="G2" s="546"/>
      <c r="H2" s="547"/>
    </row>
    <row r="3" spans="1:10" ht="52.9" customHeight="1" thickBot="1" x14ac:dyDescent="0.25">
      <c r="A3" s="548" t="s">
        <v>191</v>
      </c>
      <c r="B3" s="549"/>
      <c r="C3" s="549"/>
      <c r="D3" s="549"/>
      <c r="E3" s="549"/>
      <c r="F3" s="549"/>
      <c r="G3" s="549"/>
      <c r="H3" s="550"/>
    </row>
    <row r="4" spans="1:10" ht="15.75" thickBot="1" x14ac:dyDescent="0.3">
      <c r="A4" s="551" t="s">
        <v>5</v>
      </c>
      <c r="B4" s="552"/>
      <c r="C4" s="552"/>
      <c r="D4" s="552"/>
      <c r="E4" s="552"/>
      <c r="F4" s="552"/>
      <c r="G4" s="552"/>
      <c r="H4" s="45"/>
      <c r="I4" s="4"/>
    </row>
    <row r="5" spans="1:10" ht="15.75" thickBot="1" x14ac:dyDescent="0.25">
      <c r="A5" s="553" t="s">
        <v>51</v>
      </c>
      <c r="B5" s="554"/>
      <c r="C5" s="554"/>
      <c r="D5" s="554"/>
      <c r="E5" s="554"/>
      <c r="F5" s="554"/>
      <c r="G5" s="554"/>
      <c r="H5" s="48">
        <f>'2 - Project Info'!G46</f>
        <v>0</v>
      </c>
      <c r="I5" s="4"/>
    </row>
    <row r="6" spans="1:10" ht="15.75" thickBot="1" x14ac:dyDescent="0.25">
      <c r="A6" s="555" t="s">
        <v>139</v>
      </c>
      <c r="B6" s="556"/>
      <c r="C6" s="556"/>
      <c r="D6" s="556"/>
      <c r="E6" s="556"/>
      <c r="F6" s="556"/>
      <c r="G6" s="556"/>
      <c r="H6" s="48">
        <f>'2 - Project Info'!G49</f>
        <v>0</v>
      </c>
      <c r="I6" s="4"/>
    </row>
    <row r="7" spans="1:10" ht="15.75" thickBot="1" x14ac:dyDescent="0.25">
      <c r="A7" s="557" t="s">
        <v>50</v>
      </c>
      <c r="B7" s="558"/>
      <c r="C7" s="558"/>
      <c r="D7" s="558"/>
      <c r="E7" s="558"/>
      <c r="F7" s="558"/>
      <c r="G7" s="558"/>
      <c r="H7" s="48">
        <f>H5-H6</f>
        <v>0</v>
      </c>
      <c r="I7" s="36"/>
      <c r="J7" s="37"/>
    </row>
    <row r="8" spans="1:10" ht="15.75" thickBot="1" x14ac:dyDescent="0.25">
      <c r="A8" s="282"/>
      <c r="B8" s="71"/>
      <c r="C8" s="71"/>
      <c r="D8" s="71"/>
      <c r="E8" s="71"/>
      <c r="F8" s="71"/>
      <c r="G8" s="71"/>
      <c r="H8" s="283"/>
      <c r="I8" s="36"/>
      <c r="J8" s="37"/>
    </row>
    <row r="9" spans="1:10" ht="15.75" thickBot="1" x14ac:dyDescent="0.25">
      <c r="A9" s="360" t="s">
        <v>196</v>
      </c>
      <c r="B9" s="361"/>
      <c r="C9" s="361"/>
      <c r="D9" s="361"/>
      <c r="E9" s="361"/>
      <c r="F9" s="361"/>
      <c r="G9" s="362"/>
      <c r="H9" s="48">
        <f>'2 - Project Info'!G31+'2 - Project Info'!G33</f>
        <v>0</v>
      </c>
      <c r="I9" s="252"/>
      <c r="J9" s="37"/>
    </row>
    <row r="10" spans="1:10" ht="15" x14ac:dyDescent="0.25">
      <c r="A10" s="33"/>
      <c r="B10" s="32"/>
      <c r="C10" s="32"/>
      <c r="D10" s="32"/>
      <c r="E10" s="32"/>
      <c r="F10" s="32"/>
      <c r="G10" s="32"/>
      <c r="H10" s="34"/>
      <c r="I10" s="4"/>
    </row>
    <row r="11" spans="1:10" ht="15" x14ac:dyDescent="0.25">
      <c r="A11" s="67" t="s">
        <v>160</v>
      </c>
      <c r="B11" s="32"/>
      <c r="C11" s="32"/>
      <c r="D11" s="32"/>
      <c r="E11" s="32"/>
      <c r="F11" s="32"/>
      <c r="G11" s="32"/>
      <c r="H11" s="61"/>
      <c r="I11" s="4"/>
    </row>
    <row r="12" spans="1:10" ht="15.75" thickBot="1" x14ac:dyDescent="0.3">
      <c r="A12" s="62" t="s">
        <v>112</v>
      </c>
      <c r="B12" s="63"/>
      <c r="C12" s="63"/>
      <c r="D12" s="63"/>
      <c r="E12" s="63"/>
      <c r="F12" s="63"/>
      <c r="G12" s="63"/>
      <c r="H12" s="39"/>
      <c r="I12" s="4"/>
    </row>
    <row r="13" spans="1:10" ht="15.75" customHeight="1" x14ac:dyDescent="0.2">
      <c r="A13" s="68" t="s">
        <v>194</v>
      </c>
      <c r="B13" s="40"/>
      <c r="C13" s="40"/>
      <c r="D13" s="40"/>
      <c r="E13" s="40"/>
      <c r="F13" s="40"/>
      <c r="G13" s="40"/>
      <c r="H13" s="284">
        <v>0</v>
      </c>
      <c r="I13" s="4"/>
    </row>
    <row r="14" spans="1:10" ht="15.75" customHeight="1" x14ac:dyDescent="0.2">
      <c r="A14" s="363" t="s">
        <v>192</v>
      </c>
      <c r="B14" s="361"/>
      <c r="C14" s="361"/>
      <c r="D14" s="361"/>
      <c r="E14" s="361"/>
      <c r="F14" s="361"/>
      <c r="G14" s="361"/>
      <c r="H14" s="130">
        <v>0</v>
      </c>
      <c r="I14" s="59" t="str">
        <f>IF(H14&gt;H9,"Please check figures; contributions exceed Land Value, Utility Connections and Demo Costs",IF(H14&lt;H9,"Please ensure all Value Gap Contributions are entered in the Project Info sheet",""))</f>
        <v/>
      </c>
    </row>
    <row r="15" spans="1:10" ht="15.75" customHeight="1" x14ac:dyDescent="0.2">
      <c r="A15" s="99" t="s">
        <v>100</v>
      </c>
      <c r="B15" s="540" t="s">
        <v>101</v>
      </c>
      <c r="C15" s="541"/>
      <c r="D15" s="541"/>
      <c r="E15" s="541"/>
      <c r="F15" s="541"/>
      <c r="G15" s="541"/>
      <c r="H15" s="130">
        <v>0</v>
      </c>
      <c r="I15" s="57"/>
    </row>
    <row r="16" spans="1:10" ht="15.75" customHeight="1" x14ac:dyDescent="0.2">
      <c r="A16" s="99" t="s">
        <v>100</v>
      </c>
      <c r="B16" s="540" t="s">
        <v>101</v>
      </c>
      <c r="C16" s="541"/>
      <c r="D16" s="541"/>
      <c r="E16" s="541"/>
      <c r="F16" s="541"/>
      <c r="G16" s="541"/>
      <c r="H16" s="130">
        <v>0</v>
      </c>
      <c r="I16" s="57"/>
    </row>
    <row r="17" spans="1:10" ht="15.75" customHeight="1" x14ac:dyDescent="0.2">
      <c r="A17" s="99" t="s">
        <v>100</v>
      </c>
      <c r="B17" s="540" t="s">
        <v>101</v>
      </c>
      <c r="C17" s="541"/>
      <c r="D17" s="541"/>
      <c r="E17" s="541"/>
      <c r="F17" s="541"/>
      <c r="G17" s="541"/>
      <c r="H17" s="130">
        <v>0</v>
      </c>
      <c r="I17" s="57"/>
    </row>
    <row r="18" spans="1:10" ht="15.75" customHeight="1" x14ac:dyDescent="0.2">
      <c r="A18" s="99" t="s">
        <v>100</v>
      </c>
      <c r="B18" s="540" t="s">
        <v>101</v>
      </c>
      <c r="C18" s="541"/>
      <c r="D18" s="541"/>
      <c r="E18" s="541"/>
      <c r="F18" s="541"/>
      <c r="G18" s="541"/>
      <c r="H18" s="130">
        <v>0</v>
      </c>
      <c r="I18" s="57"/>
    </row>
    <row r="19" spans="1:10" ht="15.75" customHeight="1" x14ac:dyDescent="0.2">
      <c r="A19" s="99" t="s">
        <v>100</v>
      </c>
      <c r="B19" s="540" t="s">
        <v>101</v>
      </c>
      <c r="C19" s="541"/>
      <c r="D19" s="541"/>
      <c r="E19" s="541"/>
      <c r="F19" s="541"/>
      <c r="G19" s="541"/>
      <c r="H19" s="130">
        <v>0</v>
      </c>
      <c r="I19" s="57"/>
    </row>
    <row r="20" spans="1:10" ht="15.75" customHeight="1" x14ac:dyDescent="0.2">
      <c r="A20" s="99" t="s">
        <v>100</v>
      </c>
      <c r="B20" s="540" t="s">
        <v>101</v>
      </c>
      <c r="C20" s="541"/>
      <c r="D20" s="541"/>
      <c r="E20" s="541"/>
      <c r="F20" s="541"/>
      <c r="G20" s="541"/>
      <c r="H20" s="130">
        <v>0</v>
      </c>
      <c r="I20" s="57"/>
    </row>
    <row r="21" spans="1:10" ht="15.75" customHeight="1" x14ac:dyDescent="0.2">
      <c r="A21" s="99" t="s">
        <v>100</v>
      </c>
      <c r="B21" s="540" t="s">
        <v>101</v>
      </c>
      <c r="C21" s="541"/>
      <c r="D21" s="541"/>
      <c r="E21" s="541"/>
      <c r="F21" s="541"/>
      <c r="G21" s="541"/>
      <c r="H21" s="130">
        <v>0</v>
      </c>
      <c r="I21" s="57"/>
    </row>
    <row r="22" spans="1:10" ht="15.75" customHeight="1" thickBot="1" x14ac:dyDescent="0.25">
      <c r="A22" s="99" t="s">
        <v>100</v>
      </c>
      <c r="B22" s="540" t="s">
        <v>101</v>
      </c>
      <c r="C22" s="541"/>
      <c r="D22" s="541"/>
      <c r="E22" s="541"/>
      <c r="F22" s="541"/>
      <c r="G22" s="541"/>
      <c r="H22" s="130">
        <v>0</v>
      </c>
      <c r="I22" s="57"/>
    </row>
    <row r="23" spans="1:10" ht="17.45" customHeight="1" thickBot="1" x14ac:dyDescent="0.25">
      <c r="A23" s="562" t="s">
        <v>58</v>
      </c>
      <c r="B23" s="563"/>
      <c r="C23" s="563"/>
      <c r="D23" s="563"/>
      <c r="E23" s="563"/>
      <c r="F23" s="563"/>
      <c r="G23" s="563"/>
      <c r="H23" s="64">
        <f>SUM(H13:H22)</f>
        <v>0</v>
      </c>
      <c r="I23" s="59" t="str">
        <f>IF(H23&gt;H7,"Please check figures; Contributions exceed Anticipated Value Gap",IF(H23&lt;H7,"Please ensure all Value Gap Contributions are entered in the Project Info sheet",""))</f>
        <v/>
      </c>
    </row>
    <row r="24" spans="1:10" ht="15" customHeight="1" thickBot="1" x14ac:dyDescent="0.25">
      <c r="A24" s="65"/>
      <c r="B24" s="66"/>
      <c r="C24" s="66"/>
      <c r="D24" s="66"/>
      <c r="E24" s="66"/>
      <c r="F24" s="66"/>
      <c r="G24" s="66"/>
      <c r="H24" s="1"/>
    </row>
    <row r="25" spans="1:10" ht="15.75" thickBot="1" x14ac:dyDescent="0.25">
      <c r="A25" s="564" t="s">
        <v>227</v>
      </c>
      <c r="B25" s="565"/>
      <c r="C25" s="565"/>
      <c r="D25" s="565"/>
      <c r="E25" s="565"/>
      <c r="F25" s="565"/>
      <c r="G25" s="565"/>
      <c r="H25" s="83"/>
      <c r="I25" s="73" t="str">
        <f>IF(H25=0,"Be sure to enter a number here","")</f>
        <v>Be sure to enter a number here</v>
      </c>
    </row>
    <row r="26" spans="1:10" ht="36" customHeight="1" thickBot="1" x14ac:dyDescent="0.3">
      <c r="A26" s="566" t="s">
        <v>176</v>
      </c>
      <c r="B26" s="567"/>
      <c r="C26" s="567"/>
      <c r="D26" s="567"/>
      <c r="E26" s="567"/>
      <c r="F26" s="567"/>
      <c r="G26" s="567"/>
      <c r="H26" s="74">
        <f>(H13)*H25</f>
        <v>0</v>
      </c>
      <c r="I26" s="38"/>
      <c r="J26" s="37"/>
    </row>
    <row r="27" spans="1:10" ht="13.5" thickBot="1" x14ac:dyDescent="0.25">
      <c r="A27" s="41"/>
      <c r="B27" s="42"/>
      <c r="C27" s="42"/>
      <c r="D27" s="42"/>
      <c r="E27" s="42"/>
      <c r="F27" s="42"/>
      <c r="G27" s="42"/>
      <c r="H27" s="37"/>
    </row>
    <row r="28" spans="1:10" s="107" customFormat="1" ht="34.9" customHeight="1" thickBot="1" x14ac:dyDescent="0.3">
      <c r="A28" s="559" t="str">
        <f>IF(H23&gt;H7,"Explanation, clarification, and additional explanation. Please include in your explanation why Value Gap Sources (Cell I22) do not equal Anticipated Value Gap Per Unit (Cell I7)","Explanation, clarification or additional information if needed:")</f>
        <v>Explanation, clarification or additional information if needed:</v>
      </c>
      <c r="B28" s="560"/>
      <c r="C28" s="560"/>
      <c r="D28" s="560"/>
      <c r="E28" s="560"/>
      <c r="F28" s="560"/>
      <c r="G28" s="560"/>
      <c r="H28" s="561"/>
    </row>
    <row r="29" spans="1:10" ht="84" customHeight="1" thickBot="1" x14ac:dyDescent="0.25">
      <c r="A29" s="469"/>
      <c r="B29" s="470"/>
      <c r="C29" s="470"/>
      <c r="D29" s="470"/>
      <c r="E29" s="470"/>
      <c r="F29" s="470"/>
      <c r="G29" s="470"/>
      <c r="H29" s="471"/>
    </row>
    <row r="32" spans="1:10" hidden="1" x14ac:dyDescent="0.2">
      <c r="B32" s="35" t="s">
        <v>100</v>
      </c>
    </row>
    <row r="33" spans="2:2" hidden="1" x14ac:dyDescent="0.2">
      <c r="B33" s="35" t="s">
        <v>80</v>
      </c>
    </row>
    <row r="34" spans="2:2" hidden="1" x14ac:dyDescent="0.2">
      <c r="B34" s="35" t="s">
        <v>82</v>
      </c>
    </row>
    <row r="35" spans="2:2" hidden="1" x14ac:dyDescent="0.2">
      <c r="B35" s="4" t="s">
        <v>150</v>
      </c>
    </row>
    <row r="36" spans="2:2" hidden="1" x14ac:dyDescent="0.2"/>
  </sheetData>
  <sheetProtection algorithmName="SHA-512" hashValue="utns3T448VYH8hbkVU2n1zIRAROPX3e61rYq+yN8YO3ITopw+JkpZuCCSQaUIRbz+Wnhv5mMSE8yB6CIJz4dJg==" saltValue="NVRSUT3o4s4PTPbWs2nsIw==" spinCount="100000" sheet="1" objects="1" scenarios="1" selectLockedCells="1"/>
  <dataConsolidate/>
  <mergeCells count="20">
    <mergeCell ref="A28:H28"/>
    <mergeCell ref="A29:H29"/>
    <mergeCell ref="B20:G20"/>
    <mergeCell ref="B21:G21"/>
    <mergeCell ref="B22:G22"/>
    <mergeCell ref="A23:G23"/>
    <mergeCell ref="A25:G25"/>
    <mergeCell ref="A26:G26"/>
    <mergeCell ref="B19:G19"/>
    <mergeCell ref="A1:H1"/>
    <mergeCell ref="A2:H2"/>
    <mergeCell ref="A3:H3"/>
    <mergeCell ref="A4:G4"/>
    <mergeCell ref="A5:G5"/>
    <mergeCell ref="A6:G6"/>
    <mergeCell ref="A7:G7"/>
    <mergeCell ref="B15:G15"/>
    <mergeCell ref="B16:G16"/>
    <mergeCell ref="B17:G17"/>
    <mergeCell ref="B18:G18"/>
  </mergeCells>
  <conditionalFormatting sqref="A28">
    <cfRule type="expression" dxfId="1" priority="1" stopIfTrue="1">
      <formula>$H$23&lt;&gt;$H$7</formula>
    </cfRule>
  </conditionalFormatting>
  <dataValidations count="5">
    <dataValidation type="list" allowBlank="1" showErrorMessage="1" prompt="Delete committed/pending source fields that are not used. Select source fields A-D, right click delete, &quot;shift cells up&quot; option. If you need to add another source field: select A-D, right click to insert, &quot;shift cells down&quot; option." sqref="A15:A22" xr:uid="{8D56F4F8-FF37-4BF1-A54A-73C6B20EC786}">
      <formula1>$B$32:$B$35</formula1>
    </dataValidation>
    <dataValidation errorStyle="warning" allowBlank="1" showInputMessage="1" showErrorMessage="1" errorTitle="Sources do not equal Gap" error="Explain in Line 24, below." sqref="H23" xr:uid="{F0E9545F-FC44-4D6E-BECA-D113F000F9FC}"/>
    <dataValidation type="whole" errorStyle="warning" operator="lessThanOrEqual" allowBlank="1" showInputMessage="1" showErrorMessage="1" errorTitle="Sources Exceed Need" error="Check project expenses listed in the Project Info tab." promptTitle="For CLT Units Only" prompt="Only CLT units are eligible to request Impact Funds for land acquisition, utility connections and demolition. " sqref="H14" xr:uid="{B7657381-5C76-445B-A662-A9A276D0DC60}">
      <formula1>H9</formula1>
    </dataValidation>
    <dataValidation type="whole" errorStyle="information" operator="equal" allowBlank="1" showInputMessage="1" errorTitle="Sources not equal to need" error="Check Value Gap Sources in Line I13-I18, or explain in Line 27." sqref="H13" xr:uid="{EAFEF21B-103B-49F4-A116-718F277BA2B7}">
      <formula1>H7</formula1>
    </dataValidation>
    <dataValidation operator="equal" allowBlank="1" showInputMessage="1" showErrorMessage="1" error="Number of units with Value Gap must not exceed the number of units on the Project Information Financial Worksheet. If some units have substantially different Value Gaps, complete additional Workbooks for those units." sqref="H25" xr:uid="{8ABE4CFB-4BCE-4512-A383-3C1C8189FA3E}"/>
  </dataValidations>
  <printOptions horizontalCentered="1" verticalCentered="1"/>
  <pageMargins left="0.25" right="0.25" top="0.25" bottom="0.25" header="0.25" footer="0.25"/>
  <pageSetup scale="89" orientation="portrait" r:id="rId1"/>
  <extLst>
    <ext xmlns:x14="http://schemas.microsoft.com/office/spreadsheetml/2009/9/main" uri="{CCE6A557-97BC-4b89-ADB6-D9C93CAAB3DF}">
      <x14:dataValidations xmlns:xm="http://schemas.microsoft.com/office/excel/2006/main" count="1">
        <x14:dataValidation type="whole" errorStyle="warning" operator="lessThanOrEqual" allowBlank="1" showErrorMessage="1" errorTitle="Exceeds Leverage Sources" error="Please ensure the information on the &quot;Leverage Sources&quot; worksheet is complete and accurate." promptTitle="Exceeds Leverage Sources" prompt="Please ensure the information on the &quot;Leverage and Cost Containment&quot; worksheet is complete and accurate." xr:uid="{79675870-7E83-4CEF-8ADF-7881394C9062}">
          <x14:formula1>
            <xm:f>'1 - Leverage'!$D$20</xm:f>
          </x14:formula1>
          <xm:sqref>H15:H22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246FF-3FD8-4E1B-B37F-73A9F23B7358}">
  <sheetPr>
    <tabColor theme="7" tint="0.39997558519241921"/>
  </sheetPr>
  <dimension ref="A1:K46"/>
  <sheetViews>
    <sheetView topLeftCell="A9" zoomScaleNormal="100" workbookViewId="0">
      <selection activeCell="C6" sqref="C6"/>
    </sheetView>
  </sheetViews>
  <sheetFormatPr defaultColWidth="9.140625" defaultRowHeight="12.75" x14ac:dyDescent="0.2"/>
  <cols>
    <col min="1" max="1" width="19.85546875" style="249" customWidth="1"/>
    <col min="2" max="2" width="9.140625" style="249" customWidth="1"/>
    <col min="3" max="3" width="26.28515625" style="249" customWidth="1"/>
    <col min="4" max="4" width="14.42578125" style="249" customWidth="1"/>
    <col min="5" max="5" width="18.7109375" style="249" customWidth="1"/>
    <col min="6" max="6" width="21.140625" style="249" customWidth="1"/>
    <col min="7" max="7" width="8.28515625" style="249" customWidth="1"/>
    <col min="8" max="8" width="9.42578125" style="249" customWidth="1"/>
    <col min="9" max="16384" width="9.140625" style="249"/>
  </cols>
  <sheetData>
    <row r="1" spans="1:8" ht="18.75" x14ac:dyDescent="0.2">
      <c r="A1" s="460" t="s">
        <v>232</v>
      </c>
      <c r="B1" s="592"/>
      <c r="C1" s="592"/>
      <c r="D1" s="592"/>
      <c r="E1" s="592"/>
      <c r="F1" s="593"/>
    </row>
    <row r="2" spans="1:8" ht="19.899999999999999" customHeight="1" thickBot="1" x14ac:dyDescent="0.25">
      <c r="A2" s="594" t="s">
        <v>133</v>
      </c>
      <c r="B2" s="595"/>
      <c r="C2" s="595"/>
      <c r="D2" s="595"/>
      <c r="E2" s="595"/>
      <c r="F2" s="596"/>
    </row>
    <row r="3" spans="1:8" ht="124.15" customHeight="1" thickBot="1" x14ac:dyDescent="0.25">
      <c r="A3" s="597" t="s">
        <v>205</v>
      </c>
      <c r="B3" s="598"/>
      <c r="C3" s="598"/>
      <c r="D3" s="598"/>
      <c r="E3" s="598"/>
      <c r="F3" s="599"/>
    </row>
    <row r="4" spans="1:8" s="250" customFormat="1" ht="15.75" thickBot="1" x14ac:dyDescent="0.3">
      <c r="A4" s="259"/>
      <c r="B4" s="259"/>
      <c r="C4" s="260"/>
    </row>
    <row r="5" spans="1:8" s="251" customFormat="1" ht="18" customHeight="1" thickBot="1" x14ac:dyDescent="0.3">
      <c r="A5" s="600" t="s">
        <v>121</v>
      </c>
      <c r="B5" s="601"/>
      <c r="C5" s="602"/>
      <c r="D5" s="288"/>
      <c r="E5" s="264"/>
      <c r="F5" s="264"/>
    </row>
    <row r="6" spans="1:8" ht="20.45" customHeight="1" thickBot="1" x14ac:dyDescent="0.25">
      <c r="A6" s="603" t="s">
        <v>197</v>
      </c>
      <c r="B6" s="604"/>
      <c r="C6" s="114"/>
      <c r="D6" s="263"/>
      <c r="E6" s="263"/>
      <c r="F6" s="252"/>
    </row>
    <row r="7" spans="1:8" s="252" customFormat="1" ht="20.45" customHeight="1" thickBot="1" x14ac:dyDescent="0.25">
      <c r="A7" s="261"/>
      <c r="B7" s="262"/>
      <c r="C7" s="263"/>
      <c r="D7" s="263"/>
      <c r="E7" s="263"/>
    </row>
    <row r="8" spans="1:8" s="253" customFormat="1" ht="18" customHeight="1" thickBot="1" x14ac:dyDescent="0.3">
      <c r="A8" s="581" t="s">
        <v>161</v>
      </c>
      <c r="B8" s="582"/>
      <c r="C8" s="582"/>
      <c r="D8" s="582"/>
      <c r="E8" s="582"/>
      <c r="F8" s="583"/>
    </row>
    <row r="9" spans="1:8" ht="15.4" customHeight="1" x14ac:dyDescent="0.2">
      <c r="A9" s="578" t="s">
        <v>139</v>
      </c>
      <c r="B9" s="579"/>
      <c r="C9" s="579"/>
      <c r="D9" s="579"/>
      <c r="E9" s="580"/>
      <c r="F9" s="364">
        <f>'2 - Project Info'!G49</f>
        <v>0</v>
      </c>
      <c r="G9" s="254"/>
    </row>
    <row r="10" spans="1:8" ht="15.4" customHeight="1" x14ac:dyDescent="0.2">
      <c r="A10" s="569" t="s">
        <v>87</v>
      </c>
      <c r="B10" s="570"/>
      <c r="C10" s="570"/>
      <c r="D10" s="570"/>
      <c r="E10" s="571"/>
      <c r="F10" s="134">
        <v>0</v>
      </c>
    </row>
    <row r="11" spans="1:8" ht="15.4" customHeight="1" x14ac:dyDescent="0.2">
      <c r="A11" s="572" t="s">
        <v>106</v>
      </c>
      <c r="B11" s="573"/>
      <c r="C11" s="573"/>
      <c r="D11" s="573"/>
      <c r="E11" s="574"/>
      <c r="F11" s="116">
        <f>SUM(F9:F10)</f>
        <v>0</v>
      </c>
    </row>
    <row r="12" spans="1:8" ht="15.4" customHeight="1" thickBot="1" x14ac:dyDescent="0.25">
      <c r="A12" s="575" t="s">
        <v>107</v>
      </c>
      <c r="B12" s="576"/>
      <c r="C12" s="576"/>
      <c r="D12" s="576"/>
      <c r="E12" s="577"/>
      <c r="F12" s="117">
        <f>F11-F16</f>
        <v>0</v>
      </c>
      <c r="G12" s="252"/>
      <c r="H12" s="252"/>
    </row>
    <row r="13" spans="1:8" ht="15.75" thickBot="1" x14ac:dyDescent="0.3">
      <c r="A13" s="273"/>
      <c r="B13" s="274"/>
      <c r="C13" s="274"/>
      <c r="D13" s="274"/>
      <c r="E13" s="274"/>
      <c r="F13" s="34"/>
    </row>
    <row r="14" spans="1:8" ht="18" customHeight="1" thickBot="1" x14ac:dyDescent="0.25">
      <c r="A14" s="581" t="s">
        <v>162</v>
      </c>
      <c r="B14" s="582"/>
      <c r="C14" s="582"/>
      <c r="D14" s="582"/>
      <c r="E14" s="582"/>
      <c r="F14" s="583"/>
    </row>
    <row r="15" spans="1:8" ht="45" customHeight="1" thickBot="1" x14ac:dyDescent="0.25">
      <c r="A15" s="584" t="s">
        <v>163</v>
      </c>
      <c r="B15" s="585"/>
      <c r="C15" s="585"/>
      <c r="D15" s="585"/>
      <c r="E15" s="585"/>
      <c r="F15" s="586"/>
    </row>
    <row r="16" spans="1:8" ht="15" x14ac:dyDescent="0.25">
      <c r="A16" s="265" t="s">
        <v>84</v>
      </c>
      <c r="B16" s="266"/>
      <c r="C16" s="267"/>
      <c r="D16" s="268"/>
      <c r="E16" s="268"/>
      <c r="F16" s="140">
        <v>0</v>
      </c>
    </row>
    <row r="17" spans="1:8" ht="14.45" customHeight="1" x14ac:dyDescent="0.25">
      <c r="A17" s="265" t="s">
        <v>102</v>
      </c>
      <c r="B17" s="266"/>
      <c r="C17" s="267"/>
      <c r="D17" s="268"/>
      <c r="E17" s="268"/>
      <c r="F17" s="113">
        <v>0</v>
      </c>
    </row>
    <row r="18" spans="1:8" ht="14.45" customHeight="1" x14ac:dyDescent="0.25">
      <c r="A18" s="265" t="s">
        <v>88</v>
      </c>
      <c r="B18" s="266"/>
      <c r="C18" s="267"/>
      <c r="D18" s="268"/>
      <c r="E18" s="268"/>
      <c r="F18" s="113">
        <v>0</v>
      </c>
    </row>
    <row r="19" spans="1:8" ht="14.45" customHeight="1" x14ac:dyDescent="0.25">
      <c r="A19" s="269" t="s">
        <v>164</v>
      </c>
      <c r="B19" s="266"/>
      <c r="C19" s="270"/>
      <c r="D19" s="268"/>
      <c r="E19" s="268"/>
      <c r="F19" s="113">
        <v>0</v>
      </c>
    </row>
    <row r="20" spans="1:8" ht="14.45" customHeight="1" x14ac:dyDescent="0.2">
      <c r="A20" s="587" t="s">
        <v>104</v>
      </c>
      <c r="B20" s="588"/>
      <c r="C20" s="588"/>
      <c r="D20" s="589"/>
      <c r="E20" s="271"/>
      <c r="F20" s="113">
        <v>0</v>
      </c>
      <c r="G20" s="255" t="s">
        <v>134</v>
      </c>
    </row>
    <row r="21" spans="1:8" ht="14.45" customHeight="1" x14ac:dyDescent="0.2">
      <c r="A21" s="590" t="s">
        <v>105</v>
      </c>
      <c r="B21" s="591"/>
      <c r="C21" s="591"/>
      <c r="D21" s="591"/>
      <c r="E21" s="272"/>
      <c r="F21" s="113">
        <v>0</v>
      </c>
      <c r="G21" s="365" t="s">
        <v>26</v>
      </c>
    </row>
    <row r="22" spans="1:8" ht="15.75" customHeight="1" x14ac:dyDescent="0.2">
      <c r="A22" s="99" t="s">
        <v>100</v>
      </c>
      <c r="B22" s="540" t="s">
        <v>101</v>
      </c>
      <c r="C22" s="541"/>
      <c r="D22" s="541"/>
      <c r="E22" s="568"/>
      <c r="F22" s="113">
        <v>0</v>
      </c>
      <c r="G22" s="256"/>
    </row>
    <row r="23" spans="1:8" ht="15.75" customHeight="1" x14ac:dyDescent="0.2">
      <c r="A23" s="99" t="s">
        <v>100</v>
      </c>
      <c r="B23" s="540" t="s">
        <v>101</v>
      </c>
      <c r="C23" s="541"/>
      <c r="D23" s="541"/>
      <c r="E23" s="568"/>
      <c r="F23" s="113">
        <v>0</v>
      </c>
      <c r="G23" s="256"/>
    </row>
    <row r="24" spans="1:8" ht="15.75" customHeight="1" x14ac:dyDescent="0.2">
      <c r="A24" s="99" t="s">
        <v>100</v>
      </c>
      <c r="B24" s="540" t="s">
        <v>101</v>
      </c>
      <c r="C24" s="541"/>
      <c r="D24" s="541"/>
      <c r="E24" s="568"/>
      <c r="F24" s="113">
        <v>0</v>
      </c>
      <c r="G24" s="256"/>
    </row>
    <row r="25" spans="1:8" ht="15.75" customHeight="1" x14ac:dyDescent="0.2">
      <c r="A25" s="99" t="s">
        <v>100</v>
      </c>
      <c r="B25" s="540" t="s">
        <v>101</v>
      </c>
      <c r="C25" s="541"/>
      <c r="D25" s="541"/>
      <c r="E25" s="568"/>
      <c r="F25" s="113">
        <v>0</v>
      </c>
      <c r="G25" s="256"/>
    </row>
    <row r="26" spans="1:8" ht="15.75" customHeight="1" x14ac:dyDescent="0.2">
      <c r="A26" s="99" t="s">
        <v>100</v>
      </c>
      <c r="B26" s="540" t="s">
        <v>101</v>
      </c>
      <c r="C26" s="541"/>
      <c r="D26" s="541"/>
      <c r="E26" s="568"/>
      <c r="F26" s="113">
        <v>0</v>
      </c>
      <c r="G26" s="256"/>
    </row>
    <row r="27" spans="1:8" ht="15.75" customHeight="1" x14ac:dyDescent="0.2">
      <c r="A27" s="99" t="s">
        <v>100</v>
      </c>
      <c r="B27" s="540" t="s">
        <v>101</v>
      </c>
      <c r="C27" s="541"/>
      <c r="D27" s="541"/>
      <c r="E27" s="568"/>
      <c r="F27" s="113">
        <v>0</v>
      </c>
      <c r="G27" s="256"/>
    </row>
    <row r="28" spans="1:8" ht="15.75" customHeight="1" x14ac:dyDescent="0.2">
      <c r="A28" s="99" t="s">
        <v>100</v>
      </c>
      <c r="B28" s="540" t="s">
        <v>101</v>
      </c>
      <c r="C28" s="541"/>
      <c r="D28" s="541"/>
      <c r="E28" s="568"/>
      <c r="F28" s="113">
        <v>0</v>
      </c>
      <c r="G28" s="256"/>
    </row>
    <row r="29" spans="1:8" ht="15.75" customHeight="1" thickBot="1" x14ac:dyDescent="0.25">
      <c r="A29" s="99" t="s">
        <v>100</v>
      </c>
      <c r="B29" s="540" t="s">
        <v>101</v>
      </c>
      <c r="C29" s="541"/>
      <c r="D29" s="541"/>
      <c r="E29" s="568"/>
      <c r="F29" s="141">
        <v>0</v>
      </c>
      <c r="G29" s="256"/>
    </row>
    <row r="30" spans="1:8" ht="18" customHeight="1" thickBot="1" x14ac:dyDescent="0.25">
      <c r="A30" s="610" t="s">
        <v>95</v>
      </c>
      <c r="B30" s="611"/>
      <c r="C30" s="611"/>
      <c r="D30" s="611"/>
      <c r="E30" s="115"/>
      <c r="F30" s="129">
        <f>SUM(F17:F29)</f>
        <v>0</v>
      </c>
      <c r="G30" s="257" t="str">
        <f>IF(F30&gt;F12,"Please check figures; Contributions exceed Anticipated Affordability Gap",IF(F30&lt;F12,"There are not enough sources to cover the Anticipated Affordability Gap. Please ensure all Affordability Gap Contributions are entered in Cells F16-F29",""))</f>
        <v/>
      </c>
    </row>
    <row r="31" spans="1:8" ht="18" customHeight="1" thickBot="1" x14ac:dyDescent="0.25">
      <c r="A31" s="612" t="s">
        <v>108</v>
      </c>
      <c r="B31" s="613"/>
      <c r="C31" s="613"/>
      <c r="D31" s="613"/>
      <c r="E31" s="275"/>
      <c r="F31" s="83"/>
      <c r="G31" s="256" t="str">
        <f>IF(F31=0,"Be sure to enter a number here","")</f>
        <v>Be sure to enter a number here</v>
      </c>
    </row>
    <row r="32" spans="1:8" ht="45" customHeight="1" thickBot="1" x14ac:dyDescent="0.3">
      <c r="A32" s="614" t="s">
        <v>165</v>
      </c>
      <c r="B32" s="615"/>
      <c r="C32" s="615"/>
      <c r="D32" s="615"/>
      <c r="E32" s="301"/>
      <c r="F32" s="74">
        <f>(F19)*F31</f>
        <v>0</v>
      </c>
      <c r="G32" s="258"/>
      <c r="H32" s="252"/>
    </row>
    <row r="33" spans="1:11" ht="15.75" thickBot="1" x14ac:dyDescent="0.3">
      <c r="A33" s="276"/>
      <c r="B33" s="276"/>
      <c r="C33" s="276"/>
      <c r="D33" s="276"/>
      <c r="E33" s="276"/>
      <c r="F33" s="138"/>
      <c r="G33" s="258"/>
      <c r="H33" s="252"/>
    </row>
    <row r="34" spans="1:11" ht="18" customHeight="1" thickBot="1" x14ac:dyDescent="0.25">
      <c r="A34" s="581" t="s">
        <v>166</v>
      </c>
      <c r="B34" s="582"/>
      <c r="C34" s="582"/>
      <c r="D34" s="582"/>
      <c r="E34" s="582"/>
      <c r="F34" s="583"/>
      <c r="G34" s="258"/>
      <c r="H34" s="252"/>
    </row>
    <row r="35" spans="1:11" ht="18" customHeight="1" x14ac:dyDescent="0.25">
      <c r="A35" s="616" t="s">
        <v>123</v>
      </c>
      <c r="B35" s="617"/>
      <c r="C35" s="617"/>
      <c r="D35" s="617"/>
      <c r="E35" s="618"/>
      <c r="F35" s="146">
        <v>0</v>
      </c>
      <c r="G35" s="258"/>
      <c r="H35" s="252"/>
    </row>
    <row r="36" spans="1:11" ht="18" customHeight="1" thickBot="1" x14ac:dyDescent="0.25">
      <c r="A36" s="619" t="s">
        <v>124</v>
      </c>
      <c r="B36" s="620"/>
      <c r="C36" s="620"/>
      <c r="D36" s="620"/>
      <c r="E36" s="621"/>
      <c r="F36" s="366">
        <f>F31</f>
        <v>0</v>
      </c>
      <c r="H36" s="252"/>
    </row>
    <row r="37" spans="1:11" ht="46.9" customHeight="1" thickBot="1" x14ac:dyDescent="0.3">
      <c r="A37" s="622" t="s">
        <v>130</v>
      </c>
      <c r="B37" s="623"/>
      <c r="C37" s="623"/>
      <c r="D37" s="623"/>
      <c r="E37" s="624"/>
      <c r="F37" s="145">
        <f>F35*F36</f>
        <v>0</v>
      </c>
      <c r="G37" s="605" t="s">
        <v>129</v>
      </c>
      <c r="H37" s="606"/>
      <c r="I37" s="606"/>
      <c r="J37" s="606"/>
      <c r="K37" s="606"/>
    </row>
    <row r="38" spans="1:11" ht="13.5" thickBot="1" x14ac:dyDescent="0.25">
      <c r="A38" s="277"/>
      <c r="B38" s="277"/>
      <c r="C38" s="277"/>
      <c r="D38" s="277"/>
      <c r="E38" s="278"/>
      <c r="F38" s="252"/>
    </row>
    <row r="39" spans="1:11" ht="30" customHeight="1" thickBot="1" x14ac:dyDescent="0.25">
      <c r="A39" s="607" t="s">
        <v>167</v>
      </c>
      <c r="B39" s="608"/>
      <c r="C39" s="608"/>
      <c r="D39" s="608"/>
      <c r="E39" s="608"/>
      <c r="F39" s="609"/>
    </row>
    <row r="40" spans="1:11" ht="84" customHeight="1" thickBot="1" x14ac:dyDescent="0.25">
      <c r="A40" s="454" t="s">
        <v>62</v>
      </c>
      <c r="B40" s="455"/>
      <c r="C40" s="455"/>
      <c r="D40" s="455"/>
      <c r="E40" s="455"/>
      <c r="F40" s="456"/>
    </row>
    <row r="43" spans="1:11" hidden="1" x14ac:dyDescent="0.2">
      <c r="B43" s="249" t="s">
        <v>100</v>
      </c>
    </row>
    <row r="44" spans="1:11" hidden="1" x14ac:dyDescent="0.2">
      <c r="B44" s="249" t="s">
        <v>80</v>
      </c>
    </row>
    <row r="45" spans="1:11" hidden="1" x14ac:dyDescent="0.2">
      <c r="B45" s="249" t="s">
        <v>82</v>
      </c>
    </row>
    <row r="46" spans="1:11" hidden="1" x14ac:dyDescent="0.2">
      <c r="B46" s="249" t="s">
        <v>150</v>
      </c>
    </row>
  </sheetData>
  <sheetProtection algorithmName="SHA-512" hashValue="MGLj44VEIlbPo5ni4Q6kVAoH9XhkAyy3FHj5ycXzSaqIYM+ZIceqDz193QXfAAmeMrlUPYug74FqxPBB8XFHSQ==" saltValue="5wqVivPl6iAqdJq2/T38yg==" spinCount="100000" sheet="1" objects="1" scenarios="1" selectLockedCells="1"/>
  <mergeCells count="32">
    <mergeCell ref="A40:F40"/>
    <mergeCell ref="A34:F34"/>
    <mergeCell ref="A35:E35"/>
    <mergeCell ref="A36:E36"/>
    <mergeCell ref="A37:E37"/>
    <mergeCell ref="B26:E26"/>
    <mergeCell ref="B27:E27"/>
    <mergeCell ref="B28:E28"/>
    <mergeCell ref="B29:E29"/>
    <mergeCell ref="B25:E25"/>
    <mergeCell ref="G37:K37"/>
    <mergeCell ref="A39:F39"/>
    <mergeCell ref="A30:D30"/>
    <mergeCell ref="A31:D31"/>
    <mergeCell ref="A32:D32"/>
    <mergeCell ref="A1:F1"/>
    <mergeCell ref="A2:F2"/>
    <mergeCell ref="A3:F3"/>
    <mergeCell ref="A5:C5"/>
    <mergeCell ref="A8:F8"/>
    <mergeCell ref="A6:B6"/>
    <mergeCell ref="B24:E24"/>
    <mergeCell ref="A10:E10"/>
    <mergeCell ref="A11:E11"/>
    <mergeCell ref="A12:E12"/>
    <mergeCell ref="A9:E9"/>
    <mergeCell ref="A14:F14"/>
    <mergeCell ref="A15:F15"/>
    <mergeCell ref="A20:D20"/>
    <mergeCell ref="A21:D21"/>
    <mergeCell ref="B22:E22"/>
    <mergeCell ref="B23:E23"/>
  </mergeCells>
  <conditionalFormatting sqref="A39">
    <cfRule type="expression" dxfId="0" priority="1" stopIfTrue="1">
      <formula>#REF!&lt;&gt;$F$12</formula>
    </cfRule>
  </conditionalFormatting>
  <dataValidations count="7">
    <dataValidation type="whole" errorStyle="warning" allowBlank="1" showInputMessage="1" showErrorMessage="1" errorTitle="Admin Fee exceeds $1000" error="Minnesota Housing allows an Administration Fee of $1000/unit to be paid from Impact Fund dollars. If requesting an amount greater than $1000/unit, provide your justification in the New Construction Activity Application." prompt="Minnesota Housing allows an Administration Fee of $1000/unit to be paid from Impact Fund dollars. If requesting an amount greater than $1000/unit, provide your justification in the New Construction Activity Application." sqref="F35" xr:uid="{91D01986-06E4-4C5B-B85D-CAEB48C3AA11}">
      <formula1>0</formula1>
      <formula2>1000</formula2>
    </dataValidation>
    <dataValidation allowBlank="1" sqref="F37" xr:uid="{D6D8A662-66D2-4EE0-B3D6-091AD0C5ECFC}"/>
    <dataValidation type="whole" operator="lessThanOrEqual" allowBlank="1" showInputMessage="1" showErrorMessage="1" errorTitle="Cannot exceed cell F31" error="Total units requesting Administration Fee but cannot exceed the total number of units requesting Affordability Gap in cell F31." sqref="F36" xr:uid="{C6352174-0CCC-4F12-9665-FE14DD3867D6}">
      <formula1>F31</formula1>
    </dataValidation>
    <dataValidation type="list" allowBlank="1" showErrorMessage="1" prompt="Delete committed/pending source fields that are not used. Select source fields A-D, right click delete, &quot;shift cells up&quot; option. If you need to add another source field: select A-D, right click to insert, &quot;shift cells down&quot; option." sqref="A22:A29" xr:uid="{090F8BF2-6185-4487-98FE-653656A937D6}">
      <formula1>$B$43:$B$46</formula1>
    </dataValidation>
    <dataValidation allowBlank="1" showInputMessage="1" showErrorMessage="1" prompt="Use Line 17 on Affordability Gap worksheet" sqref="A16" xr:uid="{5BCC29CB-B568-42A0-A89E-6000A64DC748}"/>
    <dataValidation errorStyle="information" allowBlank="1" showInputMessage="1" showErrorMessage="1" errorTitle="Check Leverage Worksheet" error="Please choose from the sources entered on the Leverage and Cost Containment Worksheet. If you want to enter a Source not seen here, you may need to first enter it on the  Leverage and Cost Containment Worksheet." sqref="A20:E20" xr:uid="{C7992492-D378-4ED4-B4C9-A294964B210C}"/>
    <dataValidation operator="lessThanOrEqual" allowBlank="1" showInputMessage="1" showErrorMessage="1" error="Number of units requesting Affordability Gap must not exceed the number of units on the Project Info Fin Wksht. If some units have substantially different Affordability Gaps, complete additional Workbooks for those units." sqref="F31" xr:uid="{FD036AA2-B870-4D0A-BB86-21F1A90365D9}"/>
  </dataValidations>
  <hyperlinks>
    <hyperlink ref="G21" r:id="rId1" xr:uid="{64CB0E3B-700A-4A3F-BC7A-20DEA2F41D7F}"/>
  </hyperlinks>
  <printOptions horizontalCentered="1"/>
  <pageMargins left="0.7" right="0.7" top="0.75" bottom="0.75" header="0.3" footer="0.3"/>
  <pageSetup scale="63" orientation="portrait" verticalDpi="360" r:id="rId2"/>
  <extLst>
    <ext xmlns:x14="http://schemas.microsoft.com/office/spreadsheetml/2009/9/main" uri="{CCE6A557-97BC-4b89-ADB6-D9C93CAAB3DF}">
      <x14:dataValidations xmlns:xm="http://schemas.microsoft.com/office/excel/2006/main" count="1">
        <x14:dataValidation type="whole" errorStyle="warning" operator="lessThanOrEqual" allowBlank="1" showErrorMessage="1" errorTitle="Exceeds Leverage Sources" error="Please ensure the information on the &quot;Leverage Sources&quot; worksheet is complete and accurate." promptTitle="Exceeds Leverage Sources" prompt="Please ensure the information on the &quot;Leverage and Cost Containment&quot; worksheet is complete and accurate." xr:uid="{939431DA-D00B-43F3-A7FB-E5C176BA0A65}">
          <x14:formula1>
            <xm:f>'2 - Leverage'!$D$20</xm:f>
          </x14:formula1>
          <xm:sqref>F22:F29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q G H U i 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A i o Y d 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q G H U i i K R 7 g O A A A A E Q A A A B M A H A B G b 3 J t d W x h c y 9 T Z W N 0 a W 9 u M S 5 t I K I Y A C i g F A A A A A A A A A A A A A A A A A A A A A A A A A A A A C t O T S 7 J z M 9 T C I b Q h t Y A U E s B A i 0 A F A A C A A g A I q G H U i o e J 9 O j A A A A 9 Q A A A B I A A A A A A A A A A A A A A A A A A A A A A E N v b m Z p Z y 9 Q Y W N r Y W d l L n h t b F B L A Q I t A B Q A A g A I A C K h h 1 I P y u m r p A A A A O k A A A A T A A A A A A A A A A A A A A A A A O 8 A A A B b Q 2 9 u d G V u d F 9 U e X B l c 1 0 u e G 1 s U E s B A i 0 A F A A C A A g A I q G H 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F 4 S k N N K / k l P g a W L i 1 w P h e I A A A A A A g A A A A A A A 2 Y A A M A A A A A Q A A A A U M l G U 3 B N 3 W s g 1 c 2 3 m J m l o w A A A A A E g A A A o A A A A B A A A A D o E Y T k k J N X / x F y 4 / l O u i 3 d U A A A A O r Z k Z u U j X S z s V w a m k k n j b 3 e l 7 Z u h t E n k 0 v K 5 O I n z E T + P b 3 B Q 7 9 j y Q X e h r 1 9 T N T D o L L b A O e E o 6 f d 4 5 9 H r X 0 m S 0 9 7 g j C / P 5 5 n 8 Z z 2 u n 1 W k a T p F A A A A L v J Q N c U B a A w Z j o X U s c L t N X Y L H h b < / D a t a M a s h u p > 
</file>

<file path=customXml/itemProps1.xml><?xml version="1.0" encoding="utf-8"?>
<ds:datastoreItem xmlns:ds="http://schemas.openxmlformats.org/officeDocument/2006/customXml" ds:itemID="{12B5A024-EECD-4B41-A6AA-702AB75A89A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SUMMARY</vt:lpstr>
      <vt:lpstr>1 - Sources and Uses</vt:lpstr>
      <vt:lpstr>1 - Direct Costs</vt:lpstr>
      <vt:lpstr>1 - Leverage</vt:lpstr>
      <vt:lpstr>2 - Sources and Uses</vt:lpstr>
      <vt:lpstr>2 - Project Info</vt:lpstr>
      <vt:lpstr>2 - Leverage</vt:lpstr>
      <vt:lpstr>2 - Value Gap</vt:lpstr>
      <vt:lpstr>2 - Aff Gap</vt:lpstr>
      <vt:lpstr>'1 - Direct Costs'!Print_Area</vt:lpstr>
      <vt:lpstr>'1 - Leverage'!Print_Area</vt:lpstr>
      <vt:lpstr>'1 - Sources and Uses'!Print_Area</vt:lpstr>
      <vt:lpstr>'2 - Aff Gap'!Print_Area</vt:lpstr>
      <vt:lpstr>'2 - Leverage'!Print_Area</vt:lpstr>
      <vt:lpstr>'2 - Project Info'!Print_Area</vt:lpstr>
      <vt:lpstr>'2 - Sources and Uses'!Print_Area</vt:lpstr>
      <vt:lpstr>'2 - Value Gap'!Print_Area</vt:lpstr>
    </vt:vector>
  </TitlesOfParts>
  <Company>Minnesota Housing Finance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administrator_mhfa</dc:creator>
  <cp:lastModifiedBy>Hedlund, Amanda (She/Her/Hers) (MHFA)</cp:lastModifiedBy>
  <cp:lastPrinted>2023-04-06T19:37:11Z</cp:lastPrinted>
  <dcterms:created xsi:type="dcterms:W3CDTF">2011-02-11T19:30:46Z</dcterms:created>
  <dcterms:modified xsi:type="dcterms:W3CDTF">2024-06-13T17:16:23Z</dcterms:modified>
</cp:coreProperties>
</file>