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defaultThemeVersion="124226"/>
  <mc:AlternateContent xmlns:mc="http://schemas.openxmlformats.org/markup-compatibility/2006">
    <mc:Choice Requires="x15">
      <x15ac:absPath xmlns:x15ac="http://schemas.microsoft.com/office/spreadsheetml/2010/11/ac" url="M:\Functions (Funds Mgmt, QC, Etc.)\Single Family RFP\2023 RFP\3. Ready for Web posting\"/>
    </mc:Choice>
  </mc:AlternateContent>
  <xr:revisionPtr revIDLastSave="0" documentId="13_ncr:1_{D730209E-032F-4AE0-897D-A328731658E2}" xr6:coauthVersionLast="47" xr6:coauthVersionMax="47" xr10:uidLastSave="{00000000-0000-0000-0000-000000000000}"/>
  <workbookProtection workbookAlgorithmName="SHA-512" workbookHashValue="ywMY1/r8i6kBAKBeZr1DTP2Eqv9DCzNci6/VESsIU0BjDcPg7lwkgfZxh+X8UnOi3A7/k0Cuc6EnrYdvxNtlCg==" workbookSaltValue="HDt6SPj9EnKVGxbF+mOwzg==" workbookSpinCount="100000" lockStructure="1"/>
  <bookViews>
    <workbookView xWindow="31680" yWindow="840" windowWidth="19800" windowHeight="15360" tabRatio="793" firstSheet="1" activeTab="1" xr2:uid="{00000000-000D-0000-FFFF-FFFF00000000}"/>
  </bookViews>
  <sheets>
    <sheet name="Sources and Uses" sheetId="35" state="hidden" r:id="rId1"/>
    <sheet name="Leverage Sources" sheetId="26" r:id="rId2"/>
    <sheet name="Proj. Info Fin. Wksht" sheetId="31" r:id="rId3"/>
    <sheet name=" Value Gap and Subsidy Need" sheetId="28" r:id="rId4"/>
    <sheet name="Affordability Gap" sheetId="33" r:id="rId5"/>
  </sheets>
  <definedNames>
    <definedName name="Choose_One" comment="Click to Drop Down">#REF!</definedName>
    <definedName name="_xlnm.Print_Area" localSheetId="3">' Value Gap and Subsidy Need'!$A$1:$H$26</definedName>
    <definedName name="_xlnm.Print_Area" localSheetId="4">'Affordability Gap'!$A$1:$F$40</definedName>
    <definedName name="_xlnm.Print_Area" localSheetId="1">'Leverage Sources'!$A$1:$F$24</definedName>
    <definedName name="_xlnm.Print_Area" localSheetId="2">'Proj. Info Fin. Wksht'!$A$1:$G$50</definedName>
    <definedName name="_xlnm.Print_Area" localSheetId="0">'Sources and Uses'!$A$1:$J$48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35" l="1"/>
  <c r="D20" i="26" l="1"/>
  <c r="D45" i="35" l="1"/>
  <c r="G40" i="35"/>
  <c r="H40" i="35"/>
  <c r="I40" i="35"/>
  <c r="J40" i="35"/>
  <c r="G41" i="35"/>
  <c r="H41" i="35"/>
  <c r="I41" i="35"/>
  <c r="J41" i="35"/>
  <c r="G42" i="35"/>
  <c r="H42" i="35"/>
  <c r="I42" i="35"/>
  <c r="J42" i="35"/>
  <c r="G43" i="35"/>
  <c r="H43" i="35"/>
  <c r="I43" i="35"/>
  <c r="J43" i="35"/>
  <c r="G44" i="35"/>
  <c r="H44" i="35"/>
  <c r="I44" i="35"/>
  <c r="J44" i="35"/>
  <c r="G45" i="35"/>
  <c r="H45" i="35"/>
  <c r="I45" i="35"/>
  <c r="J45" i="35"/>
  <c r="G46" i="35"/>
  <c r="H46" i="35"/>
  <c r="I46" i="35"/>
  <c r="J46" i="35"/>
  <c r="G47" i="35"/>
  <c r="H47" i="35"/>
  <c r="I47" i="35"/>
  <c r="J47" i="35"/>
  <c r="G48" i="35"/>
  <c r="H48" i="35"/>
  <c r="I48" i="35"/>
  <c r="J48" i="35"/>
  <c r="G49" i="35"/>
  <c r="H49" i="35"/>
  <c r="I49" i="35"/>
  <c r="J49" i="35"/>
  <c r="G50" i="35"/>
  <c r="H50" i="35"/>
  <c r="I50" i="35"/>
  <c r="J50" i="35"/>
  <c r="G51" i="35"/>
  <c r="H51" i="35"/>
  <c r="I51" i="35"/>
  <c r="J51" i="35"/>
  <c r="H20" i="28" l="1"/>
  <c r="H23" i="28"/>
  <c r="H35" i="35"/>
  <c r="C28" i="35" l="1"/>
  <c r="F32" i="33" l="1"/>
  <c r="J35" i="35"/>
  <c r="I18" i="35"/>
  <c r="I22" i="35" s="1"/>
  <c r="H16" i="35"/>
  <c r="H11" i="35"/>
  <c r="H10" i="35"/>
  <c r="H9" i="35"/>
  <c r="H8" i="35"/>
  <c r="H7" i="35"/>
  <c r="C17" i="35"/>
  <c r="C18" i="35"/>
  <c r="C19" i="35"/>
  <c r="C20" i="35"/>
  <c r="C21" i="35"/>
  <c r="C22" i="35"/>
  <c r="C23" i="35"/>
  <c r="C16" i="35"/>
  <c r="J18" i="35" l="1"/>
  <c r="D34" i="35"/>
  <c r="C12" i="35"/>
  <c r="C15" i="35" s="1"/>
  <c r="D15" i="35"/>
  <c r="F30" i="33" l="1"/>
  <c r="D24" i="35"/>
  <c r="G40" i="31" l="1"/>
  <c r="H17" i="35" s="1"/>
  <c r="H18" i="35" s="1"/>
  <c r="H22" i="35" s="1"/>
  <c r="G33" i="31"/>
  <c r="G29" i="31"/>
  <c r="G34" i="31" s="1"/>
  <c r="I29" i="35"/>
  <c r="I13" i="35"/>
  <c r="E7" i="35"/>
  <c r="E6" i="35"/>
  <c r="G41" i="31" l="1"/>
  <c r="G44" i="31" s="1"/>
  <c r="B7" i="35"/>
  <c r="J34" i="35"/>
  <c r="E28" i="35" l="1"/>
  <c r="E17" i="35"/>
  <c r="E18" i="35"/>
  <c r="E19" i="35"/>
  <c r="E20" i="35"/>
  <c r="E21" i="35"/>
  <c r="E22" i="35"/>
  <c r="E23" i="35"/>
  <c r="E16" i="35"/>
  <c r="E12" i="35"/>
  <c r="E13" i="35"/>
  <c r="I24" i="35"/>
  <c r="B6" i="35" l="1"/>
  <c r="E24" i="35"/>
  <c r="A38" i="35"/>
  <c r="B38" i="35"/>
  <c r="C38" i="35"/>
  <c r="E38" i="35"/>
  <c r="A39" i="35"/>
  <c r="B39" i="35"/>
  <c r="C39" i="35"/>
  <c r="E39" i="35"/>
  <c r="A40" i="35"/>
  <c r="B40" i="35"/>
  <c r="C40" i="35"/>
  <c r="E40" i="35"/>
  <c r="A41" i="35"/>
  <c r="B41" i="35"/>
  <c r="C41" i="35"/>
  <c r="E41" i="35"/>
  <c r="A42" i="35"/>
  <c r="B42" i="35"/>
  <c r="C42" i="35"/>
  <c r="E42" i="35"/>
  <c r="A43" i="35"/>
  <c r="B43" i="35"/>
  <c r="C43" i="35"/>
  <c r="E43" i="35"/>
  <c r="A44" i="35"/>
  <c r="B44" i="35"/>
  <c r="C44" i="35"/>
  <c r="E44" i="35"/>
  <c r="D32" i="35" l="1"/>
  <c r="E32" i="35" s="1"/>
  <c r="C30" i="35" l="1"/>
  <c r="E30" i="35"/>
  <c r="C37" i="35"/>
  <c r="B37" i="35"/>
  <c r="A37" i="35"/>
  <c r="A17" i="35"/>
  <c r="B17" i="35"/>
  <c r="A18" i="35"/>
  <c r="B18" i="35"/>
  <c r="A19" i="35"/>
  <c r="B19" i="35"/>
  <c r="A20" i="35"/>
  <c r="B20" i="35"/>
  <c r="A21" i="35"/>
  <c r="B21" i="35"/>
  <c r="A22" i="35"/>
  <c r="B22" i="35"/>
  <c r="A23" i="35"/>
  <c r="B23" i="35"/>
  <c r="B16" i="35"/>
  <c r="A16" i="35"/>
  <c r="H34" i="35" l="1"/>
  <c r="C34" i="35"/>
  <c r="C32" i="35"/>
  <c r="F37" i="33" l="1"/>
  <c r="G36" i="33" l="1"/>
  <c r="J39" i="35" l="1"/>
  <c r="I39" i="35"/>
  <c r="H39" i="35"/>
  <c r="G39" i="35"/>
  <c r="H28" i="35"/>
  <c r="H27" i="35"/>
  <c r="C36" i="35"/>
  <c r="C35" i="35"/>
  <c r="C29" i="35"/>
  <c r="C27" i="35"/>
  <c r="H13" i="35"/>
  <c r="H29" i="35" l="1"/>
  <c r="H31" i="35" s="1"/>
  <c r="H24" i="35"/>
  <c r="C24" i="35"/>
  <c r="C13" i="35"/>
  <c r="C45" i="35"/>
  <c r="H36" i="35"/>
  <c r="E37" i="35"/>
  <c r="E36" i="35"/>
  <c r="I36" i="35"/>
  <c r="I31" i="35"/>
  <c r="E29" i="35"/>
  <c r="J17" i="35"/>
  <c r="J16" i="35"/>
  <c r="I15" i="35"/>
  <c r="J11" i="35"/>
  <c r="H15" i="35"/>
  <c r="J10" i="35"/>
  <c r="J9" i="35"/>
  <c r="J8" i="35"/>
  <c r="J7" i="35"/>
  <c r="J31" i="35" l="1"/>
  <c r="E45" i="35"/>
  <c r="J36" i="35"/>
  <c r="J24" i="35"/>
  <c r="I20" i="35"/>
  <c r="B8" i="35" l="1"/>
  <c r="H6" i="28"/>
  <c r="G31" i="33" l="1"/>
  <c r="F11" i="33"/>
  <c r="F12" i="33" s="1"/>
  <c r="G30" i="33" s="1"/>
  <c r="I22" i="28"/>
  <c r="D51" i="33" l="1"/>
  <c r="H5" i="28" l="1"/>
  <c r="H7" i="28" s="1"/>
  <c r="A25" i="28" s="1"/>
  <c r="I20" i="28" l="1"/>
  <c r="F20" i="31" l="1"/>
  <c r="F21" i="31" s="1"/>
  <c r="H20"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Song</author>
    <author>Ly, Nira</author>
  </authors>
  <commentList>
    <comment ref="A2" authorId="0" shapeId="0" xr:uid="{281FEDC2-D59F-4489-94E4-A5168EA7ACFF}">
      <text>
        <r>
          <rPr>
            <b/>
            <sz val="9"/>
            <color indexed="81"/>
            <rFont val="Tahoma"/>
            <family val="2"/>
          </rPr>
          <t>Lee, Song:</t>
        </r>
        <r>
          <rPr>
            <sz val="9"/>
            <color indexed="81"/>
            <rFont val="Tahoma"/>
            <family val="2"/>
          </rPr>
          <t xml:space="preserve">
Items in red must be completed by the RFP reviewer</t>
        </r>
      </text>
    </comment>
    <comment ref="G3" authorId="1" shapeId="0" xr:uid="{00000000-0006-0000-0000-000001000000}">
      <text>
        <r>
          <rPr>
            <b/>
            <sz val="9"/>
            <color indexed="81"/>
            <rFont val="Tahoma"/>
            <family val="2"/>
          </rPr>
          <t>Ly, Nira:</t>
        </r>
        <r>
          <rPr>
            <sz val="9"/>
            <color indexed="81"/>
            <rFont val="Tahoma"/>
            <family val="2"/>
          </rPr>
          <t xml:space="preserve">
NOTE: Omit use of "1" if only one type, or for multiple types, replace with better description, e.g., "Land Trust Units,"  "80% AMI Units," "Fond du Lac Partnership Units," "4-Bedroom Homes," "Central Hillside Units." Use different worksheets if there are substantial differences such as costs, subsidy amounts, unit size/type, or other substantial differences.</t>
        </r>
      </text>
    </comment>
  </commentList>
</comments>
</file>

<file path=xl/sharedStrings.xml><?xml version="1.0" encoding="utf-8"?>
<sst xmlns="http://schemas.openxmlformats.org/spreadsheetml/2006/main" count="321" uniqueCount="200">
  <si>
    <t>Type of Activity 
Being Funded</t>
  </si>
  <si>
    <t xml:space="preserve">Specific Leverage Source (Name of Organization) </t>
  </si>
  <si>
    <t>Local Employer Leverage</t>
  </si>
  <si>
    <t>Philanthropic Leverage</t>
  </si>
  <si>
    <t>Fee Simple</t>
  </si>
  <si>
    <t>Architect Fee</t>
  </si>
  <si>
    <t>Total Soft Costs</t>
  </si>
  <si>
    <t>Other</t>
  </si>
  <si>
    <t>Federal Leverage</t>
  </si>
  <si>
    <t>City Leverage</t>
  </si>
  <si>
    <t>County Leverage</t>
  </si>
  <si>
    <t>State Leverage</t>
  </si>
  <si>
    <t>Provide the following information on a PER UNIT BASIS</t>
  </si>
  <si>
    <t xml:space="preserve"> Value Gap Worksheet</t>
  </si>
  <si>
    <t xml:space="preserve"> Project Information Financial Worksheet</t>
  </si>
  <si>
    <t>Typical Lot Size</t>
  </si>
  <si>
    <t>Manufactured Home</t>
  </si>
  <si>
    <t>Tribal Trust/Allotted</t>
  </si>
  <si>
    <t>Community Land Trust</t>
  </si>
  <si>
    <t>Condominium</t>
  </si>
  <si>
    <t>Cooperative</t>
  </si>
  <si>
    <t>Click to Enter</t>
  </si>
  <si>
    <t>Yes</t>
  </si>
  <si>
    <t>No</t>
  </si>
  <si>
    <t>Explanation, clarification or additional information if needed:</t>
  </si>
  <si>
    <t>Community Second</t>
  </si>
  <si>
    <t>Employer Leverage</t>
  </si>
  <si>
    <t>Borrowers' own funds</t>
  </si>
  <si>
    <t>See Minnesota Housing's website for program details</t>
  </si>
  <si>
    <t>Please include below any additional explanation, clarification or other information, including any deviation from auto-calculated fields or industry averages:</t>
  </si>
  <si>
    <t xml:space="preserve">TOTALS: </t>
  </si>
  <si>
    <t xml:space="preserve"> Property Information: Property Values and Recent Sales</t>
  </si>
  <si>
    <t>Value Gap</t>
  </si>
  <si>
    <t>Applicant's Own Funds</t>
  </si>
  <si>
    <t>Proposed Unit Information</t>
  </si>
  <si>
    <t>Rambler (one story)</t>
  </si>
  <si>
    <t>1 1/2 story</t>
  </si>
  <si>
    <t>2+ story</t>
  </si>
  <si>
    <t>Bi-level</t>
  </si>
  <si>
    <t>Tri-level</t>
  </si>
  <si>
    <t>Contract-for-Deed</t>
  </si>
  <si>
    <t>Multi- (two-to-four) unit</t>
  </si>
  <si>
    <t>Lot Width (in Feet):</t>
  </si>
  <si>
    <t>Lot Depth (in Feet):</t>
  </si>
  <si>
    <t>Lot Square Footage:</t>
  </si>
  <si>
    <t>Lot Acreage:</t>
  </si>
  <si>
    <t xml:space="preserve"> Unit Development Budget </t>
  </si>
  <si>
    <t xml:space="preserve">Total Hard Costs </t>
  </si>
  <si>
    <t>Soft Costs</t>
  </si>
  <si>
    <t>Total Hard Costs + Soft Costs (Total Development Cost (TDC))</t>
  </si>
  <si>
    <t>Total Development Cost of Proposed Activity</t>
  </si>
  <si>
    <t>Ownership Type (after resale):</t>
  </si>
  <si>
    <t>Style of typical unit (choose one):</t>
  </si>
  <si>
    <t>Total Finished Square Feet of typical unit (after rehab):</t>
  </si>
  <si>
    <t>Garage (after rehab):</t>
  </si>
  <si>
    <t>Number of Bedrooms (after rehab):</t>
  </si>
  <si>
    <t>Number of Bathrooms (after rehab):</t>
  </si>
  <si>
    <t xml:space="preserve">Total Development Cost Per Unit </t>
  </si>
  <si>
    <t>Anticipated Value Gap Per Unit</t>
  </si>
  <si>
    <t>If yes, # of stalls:</t>
  </si>
  <si>
    <t>Hard Costs: Unit Rehabilitation and Site Work</t>
  </si>
  <si>
    <t>Hard Costs: Acquisition and Demolition</t>
  </si>
  <si>
    <t>Acquisition and Demolition Total</t>
  </si>
  <si>
    <t>Complete additional Housing Activity Workbooks for units or types of units where certain leverage is available only for those units, or where there are other substantial differences in costs, subsidies or design.</t>
  </si>
  <si>
    <t>Totals for Units of this Type</t>
  </si>
  <si>
    <r>
      <t>Total Number of Units in Proposed Activity</t>
    </r>
    <r>
      <rPr>
        <b/>
        <sz val="11"/>
        <rFont val="Calibri"/>
        <family val="2"/>
      </rPr>
      <t xml:space="preserve"> (Using RFP Funds)</t>
    </r>
  </si>
  <si>
    <t>Land Acquisition</t>
  </si>
  <si>
    <t>Structure Acquisition</t>
  </si>
  <si>
    <t>Demolition</t>
  </si>
  <si>
    <r>
      <t xml:space="preserve">TOTAL </t>
    </r>
    <r>
      <rPr>
        <sz val="11"/>
        <rFont val="Calibri"/>
        <family val="2"/>
      </rPr>
      <t xml:space="preserve">Number of Units  with Value Gap x Minnesota Housing Impact Fund Value Gap Dollars per unit = </t>
    </r>
    <r>
      <rPr>
        <b/>
        <sz val="11"/>
        <rFont val="Calibri"/>
        <family val="2"/>
      </rPr>
      <t xml:space="preserve">Total Impact Fund Value Gap Funds </t>
    </r>
    <r>
      <rPr>
        <sz val="11"/>
        <rFont val="Calibri"/>
        <family val="2"/>
      </rPr>
      <t>for units in this Workbook</t>
    </r>
  </si>
  <si>
    <t>Average Homebuyer Household Profile</t>
  </si>
  <si>
    <r>
      <t xml:space="preserve">TOTAL </t>
    </r>
    <r>
      <rPr>
        <sz val="11"/>
        <rFont val="Calibri"/>
        <family val="2"/>
        <scheme val="minor"/>
      </rPr>
      <t># of Homebuyer Households to be served</t>
    </r>
  </si>
  <si>
    <t>Must be the same as the Impact Fund unit request in the General Workbook.</t>
  </si>
  <si>
    <r>
      <t>Maximum</t>
    </r>
    <r>
      <rPr>
        <sz val="11"/>
        <rFont val="Calibri"/>
        <family val="2"/>
        <scheme val="minor"/>
      </rPr>
      <t xml:space="preserve"> Impact Fund Affordability Gap amount per unit</t>
    </r>
  </si>
  <si>
    <t>May exceed typical for some units but must still complete the proposed number of units</t>
  </si>
  <si>
    <r>
      <t xml:space="preserve">TOTAL </t>
    </r>
    <r>
      <rPr>
        <sz val="11"/>
        <rFont val="Calibri"/>
        <family val="2"/>
        <scheme val="minor"/>
      </rPr>
      <t>Impact Fund Affordability Gap Dollars</t>
    </r>
  </si>
  <si>
    <t>Must be the same as the Impact Fund dollar request in the General Workbook. Automatically calculated based on row 39 and 43.</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</si>
  <si>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</si>
  <si>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t>Applicant Name:</t>
  </si>
  <si>
    <t>Activity:</t>
  </si>
  <si>
    <t>Project Name:</t>
  </si>
  <si>
    <t>Unit Type:</t>
  </si>
  <si>
    <t>Recommended Per Unit Project Summary</t>
  </si>
  <si>
    <t>Total Development Cost:</t>
  </si>
  <si>
    <t>Purchase Price + Closing Costs:</t>
  </si>
  <si>
    <t>Proposed</t>
  </si>
  <si>
    <t>Recommended</t>
  </si>
  <si>
    <t xml:space="preserve">Total </t>
  </si>
  <si>
    <t>Appraised Value:</t>
  </si>
  <si>
    <t>First Mortgage:</t>
  </si>
  <si>
    <t>Value Gap:</t>
  </si>
  <si>
    <t>Affordability Gap:</t>
  </si>
  <si>
    <t># of Value Gap Units:</t>
  </si>
  <si>
    <t>Demo &amp; Utility Connections</t>
  </si>
  <si>
    <t>Other (e.g., site work, contingency, etc.)</t>
  </si>
  <si>
    <t>Construction/Rehabilitation Costs</t>
  </si>
  <si>
    <t>% Over/Under Historical 80th Percentile</t>
  </si>
  <si>
    <t>Developer Fee / Administration Fee</t>
  </si>
  <si>
    <t>Total Soft Costs (incl. developer fee)</t>
  </si>
  <si>
    <t xml:space="preserve">TOTAL VALUE GAP SOURCES:  </t>
  </si>
  <si>
    <t xml:space="preserve">VALUE GAP REQUIRED:  </t>
  </si>
  <si>
    <t>First Mortgage</t>
  </si>
  <si>
    <t>Purchase Price</t>
  </si>
  <si>
    <t>Borrower Resources</t>
  </si>
  <si>
    <t>Settlement/Closing Costs</t>
  </si>
  <si>
    <t>Seller Resources</t>
  </si>
  <si>
    <t xml:space="preserve">TOTAL PURCHASE COSTS:   </t>
  </si>
  <si>
    <t>Leverage Source</t>
  </si>
  <si>
    <t>Total Amount</t>
  </si>
  <si>
    <t>Type</t>
  </si>
  <si>
    <t>Committed</t>
  </si>
  <si>
    <t>GMHF: Affordability Gap</t>
  </si>
  <si>
    <t>Minnesota Housing DPA</t>
  </si>
  <si>
    <t xml:space="preserve">TOTAL AFFORDABILITY GAP SOURCES:  </t>
  </si>
  <si>
    <t>Stand-Alone Affordability Gap</t>
  </si>
  <si>
    <t>New Construction</t>
  </si>
  <si>
    <t>New Construction and Affordability Gap</t>
  </si>
  <si>
    <t>Acquisition, Rehabilitation, Resale</t>
  </si>
  <si>
    <t>Acquisition, Rehabilitation, Resale and Affordability Gap</t>
  </si>
  <si>
    <t>Owner-Occupied Rehabilitation</t>
  </si>
  <si>
    <t>Tribal Indian Housing Program</t>
  </si>
  <si>
    <t>Total Amount
(include total amount that is specific to the project seeking Impact Funds)</t>
  </si>
  <si>
    <t>Notes (include explanations for the sources, dates of possible commitment, how much of funds will go towards this project, or other notes that are relevant to the leverage sources)</t>
  </si>
  <si>
    <t>Type of Activity</t>
  </si>
  <si>
    <t>Affordability Gap/Downpayment Assistance</t>
  </si>
  <si>
    <t>Mortgage Principal Write-Down</t>
  </si>
  <si>
    <t>Other - provide explanation in notes</t>
  </si>
  <si>
    <t>Soft Costs (incl. fees - legal, realtor, professional fees, contingency)</t>
  </si>
  <si>
    <r>
      <t xml:space="preserve">Value Gap Sources - </t>
    </r>
    <r>
      <rPr>
        <sz val="11"/>
        <rFont val="Calibri"/>
        <family val="2"/>
      </rPr>
      <t>Broken down to a Per Unit Basis</t>
    </r>
  </si>
  <si>
    <t>Select to Enter</t>
  </si>
  <si>
    <t>[enter name of source]</t>
  </si>
  <si>
    <t>Total Value Gap Contributions from all sources:</t>
  </si>
  <si>
    <r>
      <t xml:space="preserve">TOTAL </t>
    </r>
    <r>
      <rPr>
        <sz val="11"/>
        <rFont val="Calibri"/>
        <family val="2"/>
      </rPr>
      <t>Number of Proposed Units in this Workbook with Value Gap</t>
    </r>
  </si>
  <si>
    <t>Pending</t>
  </si>
  <si>
    <t>To Be Determined</t>
  </si>
  <si>
    <t>Homebuyer Credit Score</t>
  </si>
  <si>
    <r>
      <t xml:space="preserve">Estimate Affordability Gap Uses </t>
    </r>
    <r>
      <rPr>
        <sz val="11"/>
        <rFont val="Calibri"/>
        <family val="2"/>
        <scheme val="minor"/>
      </rPr>
      <t>- Broken down to a Per Unit Basis</t>
    </r>
  </si>
  <si>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</si>
  <si>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</si>
  <si>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Affordability Gap Sources - </t>
    </r>
    <r>
      <rPr>
        <sz val="11"/>
        <rFont val="Calibri"/>
        <family val="2"/>
      </rPr>
      <t>Broken down to a Per Unit Basis</t>
    </r>
  </si>
  <si>
    <t>Borrower Resources (i.e. borrower's own funds)</t>
  </si>
  <si>
    <t>Co-Funder: Greater Minnesota Housing Fund (GMHF)</t>
  </si>
  <si>
    <t>Minnesota Housing downpayment and closing cost assistance (not Impact Fund)</t>
  </si>
  <si>
    <r>
      <t xml:space="preserve">TOTAL </t>
    </r>
    <r>
      <rPr>
        <sz val="11"/>
        <rFont val="Calibri"/>
        <family val="2"/>
      </rPr>
      <t>Number of Proposed Units in this Workbook with Affordability Gap</t>
    </r>
  </si>
  <si>
    <t>Leverage Sources Worksheet</t>
  </si>
  <si>
    <r>
      <t xml:space="preserve">The leveraged sources listed below </t>
    </r>
    <r>
      <rPr>
        <sz val="11"/>
        <rFont val="Calibri"/>
        <family val="2"/>
      </rPr>
      <t>must match the sources on the Leverage Sources Worksheet.</t>
    </r>
  </si>
  <si>
    <t>Funds committed</t>
  </si>
  <si>
    <t>Are these funds committed?</t>
  </si>
  <si>
    <t>Other (incl. site work, contingency - provide explanation of costs below)</t>
  </si>
  <si>
    <t xml:space="preserve">General Rehabilitation Construction (incl. fees, soil correction/environmental remediation, garage, water, sewer, driveways, landscaping, fences, contingency) </t>
  </si>
  <si>
    <t>Unit Rehabilitation Total</t>
  </si>
  <si>
    <t>For example: explanation for high costs - environmental clean up, larger homes, etc)</t>
  </si>
  <si>
    <t>Developer Fee (up to 10% of TDC)</t>
  </si>
  <si>
    <t># of Affordability Gap Units:</t>
  </si>
  <si>
    <t xml:space="preserve">% Over/Under Historical 80th Percentile </t>
  </si>
  <si>
    <t>TOTAL IMPACT FUND SOURCES PER UNIT:</t>
  </si>
  <si>
    <t xml:space="preserve">TOTAL DEVELOPMENT COST (TDC):  </t>
  </si>
  <si>
    <t>Affordability Gap Sources (per unit)</t>
  </si>
  <si>
    <t>Affordability Gap Uses (per unit)</t>
  </si>
  <si>
    <t>Impact Fund Affordability Gap Required (per unit)</t>
  </si>
  <si>
    <t>Total Affordability Gap Required</t>
  </si>
  <si>
    <t>Total Admin Fee Required</t>
  </si>
  <si>
    <t xml:space="preserve">IMPACT FUNDS AFFORDABILITY GAP REQUIRED:  </t>
  </si>
  <si>
    <r>
      <t xml:space="preserve">Include all potential sources of affordability gap per unit, including the Impact Fund request. This section should be consistent with your answers to the "Affordability Gap Funding" questions in the Activity Application. The leveraged sources listed below </t>
    </r>
    <r>
      <rPr>
        <sz val="11"/>
        <rFont val="Calibri"/>
        <family val="2"/>
      </rPr>
      <t>must match the sources on the Leverage Sources Worksheet.</t>
    </r>
  </si>
  <si>
    <r>
      <t xml:space="preserve">Administration Fee for Affordability Gap Funding Only </t>
    </r>
    <r>
      <rPr>
        <sz val="11"/>
        <rFont val="Calibri"/>
        <family val="2"/>
        <scheme val="minor"/>
      </rPr>
      <t>- broken down to a per unit basis</t>
    </r>
  </si>
  <si>
    <t>Administration fee per unit</t>
  </si>
  <si>
    <r>
      <rPr>
        <b/>
        <sz val="11"/>
        <rFont val="Calibri"/>
        <family val="2"/>
        <scheme val="minor"/>
      </rPr>
      <t>TOTAL</t>
    </r>
    <r>
      <rPr>
        <sz val="11"/>
        <rFont val="Calibri"/>
        <family val="2"/>
        <scheme val="minor"/>
      </rPr>
      <t xml:space="preserve"> Number of Proposed Units in this Workbook with Affordability Gap</t>
    </r>
  </si>
  <si>
    <r>
      <t xml:space="preserve">Typical </t>
    </r>
    <r>
      <rPr>
        <b/>
        <sz val="11"/>
        <rFont val="Calibri"/>
        <family val="2"/>
      </rPr>
      <t>Impact Fund Affordability Gap (Grant or Deferred Loan) Dollars per unit</t>
    </r>
  </si>
  <si>
    <t>AFFORDABILITY GAP REQUIRED:</t>
  </si>
  <si>
    <t>Leverage Sources (Total for project)</t>
  </si>
  <si>
    <t>Value Gap Uses (per unit)</t>
  </si>
  <si>
    <t>Construction/Rehab Costs 
Impact Fund Historical 80th Percentile</t>
  </si>
  <si>
    <t>TDC Impact Fund Historical 80th Percentile</t>
  </si>
  <si>
    <t>Value Gap Sources (per unit)</t>
  </si>
  <si>
    <r>
      <rPr>
        <b/>
        <i/>
        <sz val="10"/>
        <color theme="1"/>
        <rFont val="Calibri"/>
        <family val="2"/>
        <scheme val="minor"/>
      </rPr>
      <t>Reviewer:</t>
    </r>
    <r>
      <rPr>
        <i/>
        <sz val="10"/>
        <color theme="1"/>
        <rFont val="Calibri"/>
        <family val="2"/>
        <scheme val="minor"/>
      </rPr>
      <t xml:space="preserve"> If leverage rows are not needed, you can delete the additional rows without data.</t>
    </r>
  </si>
  <si>
    <r>
      <t xml:space="preserve">TOTAL </t>
    </r>
    <r>
      <rPr>
        <sz val="11"/>
        <rFont val="Calibri"/>
        <family val="2"/>
      </rPr>
      <t xml:space="preserve">Number of Units  with Affordability Gap x Minnesota Housing Impact Fund Affordability Gap Dollars per unit = </t>
    </r>
    <r>
      <rPr>
        <b/>
        <sz val="11"/>
        <rFont val="Calibri"/>
        <family val="2"/>
      </rPr>
      <t xml:space="preserve">Total Impact Fund Affordability Gap Funds </t>
    </r>
    <r>
      <rPr>
        <sz val="11"/>
        <rFont val="Calibri"/>
        <family val="2"/>
      </rPr>
      <t>requested for units in this Workbook</t>
    </r>
  </si>
  <si>
    <t>Provide property address(es), if known, or other description of the type of units listed in this worksheet in the space below. If providing more than one Housing Activity Workbook, explain what differentiates this type of unit from others in your proposal.</t>
  </si>
  <si>
    <t>If requesting Administration Fee, be sure to include the total Administration Fee amount into the RFP Funding Request Chart in the General Application Workbook.</t>
  </si>
  <si>
    <t>Affordability Gap Worksheet</t>
  </si>
  <si>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</si>
  <si>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t>Impact Fund: Affordability Gap (Grant or Deferred Loans)</t>
  </si>
  <si>
    <t>Impact Fund: Value Gap (Grant or HIB)</t>
  </si>
  <si>
    <r>
      <t xml:space="preserve">Typical </t>
    </r>
    <r>
      <rPr>
        <b/>
        <sz val="11"/>
        <rFont val="Calibri"/>
        <family val="2"/>
      </rPr>
      <t>Impact Fund Value Gap Dollars per unit (Grant or HIB Proceeds)</t>
    </r>
  </si>
  <si>
    <r>
      <rPr>
        <b/>
        <sz val="11"/>
        <rFont val="Calibri"/>
        <family val="2"/>
      </rPr>
      <t xml:space="preserve">NOTE: If you are a Community Land Trust (CLT) requesting Value Gap and Affordability Gap, do not complete this workbook. You will need to complete the Acquisition, Rehabilitation, and Resale Workbook - CLT.
Instructions: </t>
    </r>
    <r>
      <rPr>
        <sz val="11"/>
        <rFont val="Calibri"/>
        <family val="2"/>
      </rPr>
      <t>Only complete this worksheet if requesting Single Family RFP funds for Affordability Gap in addition to Value Gap funds for Acquisition, Rehabilitation, and Resale activity for non-CLT units. If you are only requesting Stand-Alone Affordability Gap funds, you should complete the Stand-Alone Affordability Gap Application and Workbook Non-CLT. Calculate the Affordability Gap for the typical buyer of the type of typical home you propose to serve. Do not underestimate homebuyers' financial capacity as a means to maximize your request for Affordability Gap Impact Fund dollars. Actual need may not be the same as the proposed amounts listed. Complete additional Workbooks for units with substantially different gap amounts or sources. Enter estimated amounts and leverage sources in the applicable green fields. If requesting an Administration Fee for the units requesting Affordability Gap, complete the Administration Fee section. Complete the green fields. General notes are provided in Column G to assist with entering information in the green fields. Gray fields are automatically calculated. 
Impact Fund Affordability Gap is only for the following: minimum downpayment required by homebuyer's first mortgage, homebuyer's settlement charges, long-term affordability gap, and additional downpayment amount beyond minimum required.</t>
    </r>
  </si>
  <si>
    <t>2023 Single Family RFP: Acquisition, Rehabilitation, and Resale 
Non-Community Land Trusts (CLT) Only</t>
  </si>
  <si>
    <t>2023 Project Feasibility - Project Sources and Uses (Non-CLT)</t>
  </si>
  <si>
    <r>
      <rPr>
        <b/>
        <sz val="11"/>
        <rFont val="Calibri"/>
        <family val="2"/>
        <scheme val="minor"/>
      </rPr>
      <t>NOTE: If you are a Community Land Trust (CLT) requesting Value Gap and Affordability Gap, do not complete this workbook. You will need to complete the Acquisition, Rehabilitation, and Resale Workbook - CLT.
Instructions:</t>
    </r>
    <r>
      <rPr>
        <sz val="11"/>
        <rFont val="Calibri"/>
        <family val="2"/>
        <scheme val="minor"/>
      </rPr>
      <t xml:space="preserve"> Complete the chart below listing leverage sources to fill a gap for the units included in this workbook. 
* Do not include the entire dollar amount of a source if only a portion will be available for the units included in this workbook. Only include the portion that is specific to the project that is seeking Impact Funds.
* Do not include Minnesota Housing Impact Fund Dollars or Greater Minnesota Housing Fund resources because these sources have not been awarded. (Account for those instead in the Value Gap and Affordability Gap worksheets in this Workbook.) 
* Do not include temporary financial support from the Applicant's and Seller's own resources or borrowers' market-rate financing (e.g., first mortgage loans). 
Note:  Committed financial leverage are the dollar amount of funds dedicated specifically to the proposed project to close a funding gap and must be supported by documentation.
Green fields require data entry. Gray fields are set to automatically calculate. A fillable text box is available if you wish to offer any explanation.</t>
    </r>
  </si>
  <si>
    <t>Review eligibility criteria under RFP -- Co-Funder and Partner Information</t>
  </si>
  <si>
    <t>RS means Average TDC (New Construction Only)</t>
  </si>
  <si>
    <t>% Over/Under RS Means Average TDC</t>
  </si>
  <si>
    <t xml:space="preserve">Impact Fund Total Value Gap Historical 80th Percentile </t>
  </si>
  <si>
    <t>RS Means Average Hard Costs (New Construction only)</t>
  </si>
  <si>
    <t>% Over/Under RS Means Average Hard Costs</t>
  </si>
  <si>
    <t>Impact Fund Total Affordability Gap Impact Fund Historical 80th Percentile</t>
  </si>
  <si>
    <r>
      <rPr>
        <b/>
        <sz val="11"/>
        <rFont val="Calibri"/>
        <family val="2"/>
      </rPr>
      <t>NOTE: If you are a Community Land Trust (CLT) requesting Value Gap and Affordability Gap, do not complete this workbook. You will need to complete the Acquisition, Rehabilitation, and Resale Workbook - CLT.</t>
    </r>
    <r>
      <rPr>
        <sz val="11"/>
        <rFont val="Calibri"/>
        <family val="2"/>
      </rPr>
      <t xml:space="preserve">
</t>
    </r>
    <r>
      <rPr>
        <b/>
        <sz val="11"/>
        <rFont val="Calibri"/>
        <family val="2"/>
      </rPr>
      <t>Instructions:</t>
    </r>
    <r>
      <rPr>
        <sz val="11"/>
        <rFont val="Calibri"/>
        <family val="2"/>
      </rPr>
      <t xml:space="preserve"> Costs will be reviewed for reasonableness and feasibility. Green fields require data entry. Gray fields are set to automatically calculate. Only complete this worksheet if you are requesting funds for value gap. If you are only requesting Stand-Alone Affordability Gap funds, you should complete the Stand-Alone Affordability Gap Application and Workbook.
Provide the following information  on a per unit basis for units of a similar type in your proposal. Complete an additional </t>
    </r>
    <r>
      <rPr>
        <b/>
        <sz val="11"/>
        <rFont val="Calibri"/>
        <family val="2"/>
      </rPr>
      <t>Housing Activity Workbook for each type of unit where:</t>
    </r>
    <r>
      <rPr>
        <sz val="11"/>
        <rFont val="Calibri"/>
        <family val="2"/>
      </rPr>
      <t xml:space="preserve">
o There is a substantial difference in cost and/or subsidy amounts per unit
o Certain leverage is available for those units and not for others.
o There are other substantial differences (e.g., different unit size, housing types, accessory dwelling units)
</t>
    </r>
    <r>
      <rPr>
        <b/>
        <sz val="11"/>
        <rFont val="Calibri"/>
        <family val="2"/>
      </rPr>
      <t xml:space="preserve">Include in this worksheet costs to meet Green Communities Criteria. Green Communities Criteria does not apply to units receiving funds only for Affordability Gap.
</t>
    </r>
  </si>
  <si>
    <r>
      <rPr>
        <b/>
        <sz val="11"/>
        <rFont val="Calibri"/>
        <family val="2"/>
      </rPr>
      <t xml:space="preserve">NOTE: If you are a Community Land Trust (CLT) requesting Value Gap and Affordability Gap, do not complete this workbook. You will need to complete the Acquisition, Rehabilitation, and Resale Workbook - CLT.
Instructions: </t>
    </r>
    <r>
      <rPr>
        <sz val="11"/>
        <rFont val="Calibri"/>
        <family val="2"/>
      </rPr>
      <t xml:space="preserve"> Provide an anticipated/estimated Value Gap calculation needed to complete each unit included in this Workbook. The leverage sources must match those listed in the Leverage Sources Worksheet. Green fields require data entry. Gray fields are set to automatically calculate. Complete additional Workbooks for units with substantially different gap amounts or sources.
</t>
    </r>
    <r>
      <rPr>
        <b/>
        <sz val="11"/>
        <rFont val="Calibri"/>
        <family val="2"/>
      </rPr>
      <t>Only complete this worksheet if requesting Single Family RFP funds for Value Gap and Affordability Gap funds for Acquisition, Rehabilitation, and Resale activity for Non-CLT units. If you are only requesting Stand-Alone Affordability Gap funds, you should complete the Stand-Alone Affordability Gap Application and Workbook - Non-CLT.</t>
    </r>
  </si>
  <si>
    <r>
      <t>Anticipated After Improved Appraised Value</t>
    </r>
    <r>
      <rPr>
        <sz val="11"/>
        <rFont val="Calibri"/>
        <family val="2"/>
      </rPr>
      <t xml:space="preserve"> (i.e., Fair Market Sales Price)</t>
    </r>
  </si>
  <si>
    <t>Land Acquisition (actual cost)</t>
  </si>
  <si>
    <t>Anticipated After Improved Appraised Value (i.e., Fair Market Sales Price)</t>
  </si>
  <si>
    <t>Typical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</si>
</sst>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52" x14ac:knownFonts="1">
    <font>
      <sz val="11"/>
      <color theme="1"/>
      <name val="Calibri"/>
      <family val="2"/>
      <scheme val="minor"/>
    </font>
    <font>
      <sz val="11"/>
      <color indexed="8"/>
      <name val="Calibri"/>
      <family val="2"/>
    </font>
    <font>
      <sz val="10"/>
      <name val="Verdana"/>
      <family val="2"/>
    </font>
    <font>
      <b/>
      <sz val="11"/>
      <name val="Calibri"/>
      <family val="2"/>
    </font>
    <font>
      <sz val="11"/>
      <name val="Calibri"/>
      <family val="2"/>
    </font>
    <font>
      <sz val="10"/>
      <name val="Calibri"/>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sz val="9"/>
      <color theme="1"/>
      <name val="Verdana"/>
      <family val="2"/>
    </font>
    <font>
      <sz val="10"/>
      <color theme="1"/>
      <name val="Verdana"/>
      <family val="2"/>
    </font>
    <font>
      <b/>
      <sz val="11"/>
      <name val="Calibri"/>
      <family val="2"/>
      <scheme val="minor"/>
    </font>
    <font>
      <b/>
      <sz val="10"/>
      <color theme="1"/>
      <name val="Calibri"/>
      <family val="2"/>
      <scheme val="minor"/>
    </font>
    <font>
      <sz val="12"/>
      <color theme="1"/>
      <name val="Calibri"/>
      <family val="2"/>
      <scheme val="minor"/>
    </font>
    <font>
      <b/>
      <sz val="11"/>
      <color theme="1"/>
      <name val="Calibri"/>
      <family val="2"/>
    </font>
    <font>
      <sz val="10"/>
      <name val="Calibri"/>
      <family val="2"/>
      <scheme val="minor"/>
    </font>
    <font>
      <sz val="14"/>
      <color theme="1"/>
      <name val="Calibri"/>
      <family val="2"/>
      <scheme val="minor"/>
    </font>
    <font>
      <b/>
      <i/>
      <u/>
      <sz val="11"/>
      <color theme="1"/>
      <name val="Calibri"/>
      <family val="2"/>
      <scheme val="minor"/>
    </font>
    <font>
      <b/>
      <i/>
      <sz val="11"/>
      <color theme="1"/>
      <name val="Calibri"/>
      <family val="2"/>
      <scheme val="minor"/>
    </font>
    <font>
      <i/>
      <sz val="11"/>
      <color rgb="FFFF0000"/>
      <name val="Calibri"/>
      <family val="2"/>
      <scheme val="minor"/>
    </font>
    <font>
      <sz val="11"/>
      <color rgb="FFFF0000"/>
      <name val="Verdana"/>
      <family val="2"/>
    </font>
    <font>
      <i/>
      <sz val="10"/>
      <color theme="1"/>
      <name val="Calibri"/>
      <family val="2"/>
      <scheme val="minor"/>
    </font>
    <font>
      <sz val="10"/>
      <color rgb="FFFF0000"/>
      <name val="Calibri"/>
      <family val="2"/>
      <scheme val="minor"/>
    </font>
    <font>
      <sz val="9"/>
      <color rgb="FFFF0000"/>
      <name val="Verdana"/>
      <family val="2"/>
    </font>
    <font>
      <b/>
      <sz val="14"/>
      <color theme="1"/>
      <name val="Calibri"/>
      <family val="2"/>
      <scheme val="minor"/>
    </font>
    <font>
      <b/>
      <sz val="14"/>
      <color rgb="FF000000"/>
      <name val="Calibri"/>
      <family val="2"/>
      <scheme val="minor"/>
    </font>
    <font>
      <sz val="9"/>
      <color indexed="81"/>
      <name val="Tahoma"/>
      <family val="2"/>
    </font>
    <font>
      <b/>
      <sz val="9"/>
      <color indexed="81"/>
      <name val="Tahoma"/>
      <family val="2"/>
    </font>
    <font>
      <b/>
      <sz val="12"/>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b/>
      <sz val="10"/>
      <name val="Calibri"/>
      <family val="2"/>
    </font>
    <font>
      <b/>
      <sz val="10"/>
      <color rgb="FFFF0000"/>
      <name val="Calibri"/>
      <family val="2"/>
    </font>
    <font>
      <sz val="10"/>
      <color rgb="FFFF0000"/>
      <name val="Calibri"/>
      <family val="2"/>
    </font>
    <font>
      <i/>
      <sz val="10"/>
      <name val="Calibri"/>
      <family val="2"/>
    </font>
    <font>
      <i/>
      <sz val="11"/>
      <color theme="1"/>
      <name val="Calibri"/>
      <family val="2"/>
      <scheme val="minor"/>
    </font>
    <font>
      <i/>
      <sz val="9"/>
      <name val="Calibri"/>
      <family val="2"/>
    </font>
    <font>
      <i/>
      <sz val="11"/>
      <name val="Calibri"/>
      <family val="2"/>
    </font>
    <font>
      <b/>
      <i/>
      <sz val="11"/>
      <name val="Calibri"/>
      <family val="2"/>
    </font>
    <font>
      <b/>
      <sz val="14"/>
      <name val="Calibri"/>
      <family val="2"/>
      <scheme val="minor"/>
    </font>
    <font>
      <sz val="11"/>
      <color rgb="FF0070C0"/>
      <name val="Calibri"/>
      <family val="2"/>
      <scheme val="minor"/>
    </font>
    <font>
      <i/>
      <sz val="10"/>
      <color rgb="FFFF0000"/>
      <name val="Calibri"/>
      <family val="2"/>
    </font>
    <font>
      <b/>
      <sz val="11"/>
      <color rgb="FF0070C0"/>
      <name val="Calibri"/>
      <family val="2"/>
      <scheme val="minor"/>
    </font>
    <font>
      <b/>
      <i/>
      <sz val="10"/>
      <color theme="1"/>
      <name val="Calibri"/>
      <family val="2"/>
      <scheme val="minor"/>
    </font>
    <font>
      <i/>
      <sz val="11"/>
      <name val="Calibri"/>
      <family val="2"/>
      <scheme val="minor"/>
    </font>
    <font>
      <i/>
      <sz val="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s>
  <borders count="67">
    <border>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medium">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ck">
        <color indexed="64"/>
      </top>
      <bottom/>
      <diagonal/>
    </border>
    <border>
      <left style="medium">
        <color indexed="64"/>
      </left>
      <right style="medium">
        <color indexed="64"/>
      </right>
      <top style="thin">
        <color indexed="64"/>
      </top>
      <bottom style="thick">
        <color indexed="64"/>
      </bottom>
      <diagonal/>
    </border>
    <border>
      <left/>
      <right style="medium">
        <color indexed="64"/>
      </right>
      <top style="thin">
        <color indexed="64"/>
      </top>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cellStyleXfs>
  <cellXfs count="495">
    <xf numFmtId="0" fontId="0" fillId="0" borderId="0" xfId="0"/>
    <xf numFmtId="44" fontId="9" fillId="0" borderId="1" xfId="2" applyFont="1" applyFill="1" applyBorder="1" applyAlignment="1" applyProtection="1">
      <alignment vertical="center"/>
    </xf>
    <xf numFmtId="0" fontId="10" fillId="0" borderId="0" xfId="0" applyFont="1" applyProtection="1"/>
    <xf numFmtId="0" fontId="10" fillId="0" borderId="0" xfId="0" applyFont="1" applyFill="1" applyProtection="1"/>
    <xf numFmtId="0" fontId="12" fillId="0" borderId="0" xfId="0" applyFont="1" applyFill="1" applyProtection="1"/>
    <xf numFmtId="0" fontId="0" fillId="0" borderId="0" xfId="0" applyFont="1" applyProtection="1"/>
    <xf numFmtId="0" fontId="11" fillId="0" borderId="0" xfId="0" applyFont="1" applyProtection="1"/>
    <xf numFmtId="0" fontId="10" fillId="0" borderId="0" xfId="0" applyFont="1" applyFill="1" applyBorder="1" applyProtection="1"/>
    <xf numFmtId="0" fontId="0" fillId="0" borderId="0" xfId="0" applyProtection="1"/>
    <xf numFmtId="0" fontId="0" fillId="0" borderId="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0" xfId="0" applyFill="1" applyBorder="1" applyAlignment="1" applyProtection="1">
      <alignment vertical="center"/>
    </xf>
    <xf numFmtId="0" fontId="13" fillId="0" borderId="0" xfId="0" applyFont="1" applyBorder="1" applyProtection="1"/>
    <xf numFmtId="0" fontId="0" fillId="0" borderId="0" xfId="0" applyFont="1" applyFill="1" applyBorder="1" applyAlignment="1" applyProtection="1">
      <alignment horizontal="center" vertical="center"/>
    </xf>
    <xf numFmtId="0" fontId="6" fillId="0" borderId="1" xfId="1" applyNumberFormat="1" applyFont="1" applyFill="1" applyBorder="1" applyAlignment="1" applyProtection="1">
      <alignment vertical="center"/>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5" xfId="0" applyFont="1" applyFill="1" applyBorder="1" applyProtection="1"/>
    <xf numFmtId="0" fontId="15" fillId="0" borderId="5"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11" fillId="0" borderId="0" xfId="0" applyFont="1" applyFill="1" applyProtection="1"/>
    <xf numFmtId="0" fontId="11" fillId="0" borderId="0" xfId="0" applyFont="1" applyFill="1" applyBorder="1" applyProtection="1"/>
    <xf numFmtId="0" fontId="11" fillId="0" borderId="0" xfId="0" applyFont="1" applyBorder="1" applyProtection="1"/>
    <xf numFmtId="0" fontId="13" fillId="0" borderId="0" xfId="0" applyFont="1" applyFill="1" applyProtection="1"/>
    <xf numFmtId="0" fontId="9" fillId="0" borderId="0" xfId="0" applyFont="1" applyFill="1" applyBorder="1" applyProtection="1"/>
    <xf numFmtId="0" fontId="9" fillId="0" borderId="1" xfId="0" applyFont="1" applyFill="1" applyBorder="1" applyProtection="1"/>
    <xf numFmtId="0" fontId="0" fillId="2" borderId="10" xfId="0" applyFont="1" applyFill="1" applyBorder="1" applyAlignment="1" applyProtection="1">
      <alignment horizontal="center" vertical="center"/>
    </xf>
    <xf numFmtId="0" fontId="9" fillId="0" borderId="12"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23" xfId="0" applyFont="1" applyFill="1" applyBorder="1" applyAlignment="1" applyProtection="1">
      <alignment vertical="center"/>
    </xf>
    <xf numFmtId="0" fontId="0" fillId="0" borderId="0" xfId="0" applyFont="1" applyFill="1" applyBorder="1" applyProtection="1"/>
    <xf numFmtId="0" fontId="20" fillId="0" borderId="0" xfId="0" applyFont="1" applyFill="1" applyProtection="1"/>
    <xf numFmtId="0" fontId="15"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0" fillId="0" borderId="5" xfId="0" applyFill="1" applyBorder="1" applyAlignment="1" applyProtection="1">
      <alignment horizontal="right" vertical="center"/>
    </xf>
    <xf numFmtId="0" fontId="0" fillId="0" borderId="0" xfId="0" applyFill="1" applyBorder="1" applyAlignment="1" applyProtection="1">
      <alignment horizontal="center" vertical="center"/>
    </xf>
    <xf numFmtId="2" fontId="0" fillId="2" borderId="10" xfId="0" applyNumberFormat="1" applyFont="1" applyFill="1" applyBorder="1" applyAlignment="1" applyProtection="1">
      <alignment horizontal="center" vertical="center"/>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1" xfId="0" applyFont="1" applyFill="1" applyBorder="1" applyAlignment="1" applyProtection="1">
      <alignment vertical="center"/>
    </xf>
    <xf numFmtId="0" fontId="22" fillId="0" borderId="0" xfId="0" applyFont="1" applyFill="1" applyBorder="1" applyAlignment="1" applyProtection="1">
      <alignment horizontal="left" vertical="center" indent="5"/>
    </xf>
    <xf numFmtId="0" fontId="0" fillId="0" borderId="18" xfId="0" applyFill="1" applyBorder="1" applyAlignment="1" applyProtection="1">
      <alignment vertical="center"/>
    </xf>
    <xf numFmtId="0" fontId="0" fillId="0" borderId="23" xfId="0" applyFill="1" applyBorder="1" applyAlignment="1" applyProtection="1">
      <alignment vertical="center"/>
    </xf>
    <xf numFmtId="0" fontId="0" fillId="0" borderId="8" xfId="0" applyFont="1" applyFill="1" applyBorder="1" applyAlignment="1" applyProtection="1">
      <alignment vertical="center"/>
    </xf>
    <xf numFmtId="0" fontId="0" fillId="0" borderId="6" xfId="0" applyFont="1" applyFill="1" applyBorder="1" applyAlignment="1" applyProtection="1">
      <alignment vertical="center"/>
    </xf>
    <xf numFmtId="0" fontId="8" fillId="0" borderId="0" xfId="0" applyFont="1" applyAlignment="1" applyProtection="1">
      <alignment vertical="center"/>
    </xf>
    <xf numFmtId="0" fontId="8" fillId="0" borderId="26" xfId="0" applyFont="1" applyFill="1" applyBorder="1" applyAlignment="1" applyProtection="1">
      <alignment vertical="center"/>
    </xf>
    <xf numFmtId="44" fontId="8" fillId="2" borderId="10" xfId="2" applyFont="1" applyFill="1" applyBorder="1" applyAlignment="1" applyProtection="1">
      <alignment horizontal="right" vertical="center"/>
    </xf>
    <xf numFmtId="9" fontId="13" fillId="0" borderId="0" xfId="0" applyNumberFormat="1" applyFont="1" applyFill="1" applyProtection="1"/>
    <xf numFmtId="44" fontId="6" fillId="0" borderId="1" xfId="2" applyFont="1" applyFill="1" applyBorder="1" applyAlignment="1" applyProtection="1">
      <alignment horizontal="center" vertical="center"/>
    </xf>
    <xf numFmtId="0" fontId="23" fillId="0" borderId="0" xfId="0" applyFont="1" applyFill="1" applyProtection="1"/>
    <xf numFmtId="0" fontId="0" fillId="0" borderId="0" xfId="0" applyFont="1" applyFill="1" applyBorder="1" applyAlignment="1" applyProtection="1">
      <alignment horizontal="left" vertical="top"/>
    </xf>
    <xf numFmtId="0" fontId="14" fillId="0" borderId="1" xfId="0" applyFont="1" applyFill="1" applyBorder="1" applyAlignment="1" applyProtection="1">
      <alignment vertical="center"/>
    </xf>
    <xf numFmtId="0" fontId="14" fillId="0" borderId="5" xfId="0" applyFont="1" applyFill="1" applyBorder="1" applyAlignment="1" applyProtection="1">
      <alignment vertical="center"/>
    </xf>
    <xf numFmtId="0" fontId="24" fillId="0" borderId="0" xfId="0" applyFont="1" applyFill="1" applyProtection="1"/>
    <xf numFmtId="0" fontId="9" fillId="0" borderId="15" xfId="0" applyFont="1" applyFill="1" applyBorder="1" applyAlignment="1" applyProtection="1">
      <alignment horizontal="left" vertical="top" wrapText="1"/>
    </xf>
    <xf numFmtId="0" fontId="9" fillId="0" borderId="15" xfId="0" applyFont="1" applyFill="1" applyBorder="1" applyAlignment="1" applyProtection="1"/>
    <xf numFmtId="0" fontId="25" fillId="0" borderId="0" xfId="0" applyFont="1" applyFill="1" applyProtection="1"/>
    <xf numFmtId="0" fontId="26" fillId="0" borderId="0" xfId="0" applyFont="1" applyFill="1" applyBorder="1" applyProtection="1"/>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2" fontId="0" fillId="0" borderId="0" xfId="0" applyNumberFormat="1" applyFont="1" applyFill="1" applyBorder="1" applyAlignment="1" applyProtection="1">
      <alignment horizontal="center" vertical="center"/>
    </xf>
    <xf numFmtId="0" fontId="27" fillId="0" borderId="0" xfId="0" applyFont="1" applyFill="1" applyAlignment="1" applyProtection="1"/>
    <xf numFmtId="0" fontId="9" fillId="0" borderId="0" xfId="0" applyFont="1" applyFill="1" applyBorder="1" applyAlignment="1" applyProtection="1">
      <alignment vertical="center" wrapText="1"/>
    </xf>
    <xf numFmtId="0" fontId="8" fillId="0" borderId="5" xfId="0" applyFont="1" applyFill="1" applyBorder="1" applyAlignment="1" applyProtection="1">
      <alignment vertical="center"/>
    </xf>
    <xf numFmtId="0" fontId="9" fillId="0" borderId="1" xfId="0" applyFont="1" applyFill="1" applyBorder="1" applyAlignment="1" applyProtection="1"/>
    <xf numFmtId="0" fontId="15" fillId="0" borderId="5" xfId="0" applyFont="1" applyFill="1" applyBorder="1" applyAlignment="1" applyProtection="1">
      <alignment horizontal="left" vertical="top"/>
    </xf>
    <xf numFmtId="0" fontId="9" fillId="0" borderId="11" xfId="0" applyFont="1" applyFill="1" applyBorder="1" applyAlignment="1" applyProtection="1">
      <alignment horizontal="left" vertical="top"/>
    </xf>
    <xf numFmtId="0" fontId="9" fillId="0" borderId="12" xfId="0" applyFont="1" applyFill="1" applyBorder="1" applyProtection="1"/>
    <xf numFmtId="0" fontId="8" fillId="0" borderId="5" xfId="0" applyFont="1" applyFill="1" applyBorder="1" applyAlignment="1" applyProtection="1"/>
    <xf numFmtId="0" fontId="8" fillId="0" borderId="37" xfId="0" applyFont="1" applyFill="1" applyBorder="1" applyAlignment="1" applyProtection="1">
      <alignment vertical="center"/>
    </xf>
    <xf numFmtId="0" fontId="8" fillId="0" borderId="38" xfId="0" applyFont="1" applyFill="1" applyBorder="1" applyAlignment="1" applyProtection="1">
      <alignment vertical="center"/>
    </xf>
    <xf numFmtId="44" fontId="8" fillId="2" borderId="39" xfId="2" applyFont="1" applyFill="1" applyBorder="1" applyAlignment="1" applyProtection="1">
      <alignment horizontal="right" vertical="center"/>
    </xf>
    <xf numFmtId="44" fontId="8" fillId="2" borderId="42" xfId="2" applyFont="1" applyFill="1" applyBorder="1" applyAlignment="1" applyProtection="1">
      <alignment horizontal="right" vertical="center"/>
    </xf>
    <xf numFmtId="0" fontId="9" fillId="0" borderId="38" xfId="0" applyFont="1" applyFill="1" applyBorder="1" applyAlignment="1" applyProtection="1">
      <alignment vertical="center"/>
    </xf>
    <xf numFmtId="0" fontId="25" fillId="0" borderId="0" xfId="0" applyFont="1" applyProtection="1"/>
    <xf numFmtId="0" fontId="22" fillId="0" borderId="25" xfId="0" applyFont="1" applyFill="1" applyBorder="1" applyAlignment="1" applyProtection="1">
      <alignment vertical="center"/>
    </xf>
    <xf numFmtId="0" fontId="17" fillId="0" borderId="0" xfId="0" applyFont="1" applyAlignment="1" applyProtection="1">
      <alignment vertical="center"/>
    </xf>
    <xf numFmtId="0" fontId="0" fillId="5" borderId="10"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protection locked="0"/>
    </xf>
    <xf numFmtId="164" fontId="6" fillId="5" borderId="10" xfId="2" applyNumberFormat="1" applyFont="1" applyFill="1" applyBorder="1" applyAlignment="1" applyProtection="1">
      <alignment horizontal="right" vertical="center"/>
      <protection locked="0"/>
    </xf>
    <xf numFmtId="0" fontId="9" fillId="5" borderId="10" xfId="0" applyFont="1" applyFill="1" applyBorder="1" applyAlignment="1" applyProtection="1">
      <alignment horizontal="center" vertical="center"/>
      <protection locked="0"/>
    </xf>
    <xf numFmtId="44" fontId="8" fillId="2" borderId="52" xfId="2" applyFont="1" applyFill="1" applyBorder="1" applyAlignment="1" applyProtection="1">
      <alignment horizontal="right" vertical="center"/>
    </xf>
    <xf numFmtId="1" fontId="6" fillId="5" borderId="52" xfId="2" applyNumberFormat="1" applyFont="1" applyFill="1" applyBorder="1" applyAlignment="1" applyProtection="1">
      <alignment horizontal="center" vertical="center"/>
      <protection locked="0"/>
    </xf>
    <xf numFmtId="9" fontId="40" fillId="9" borderId="59" xfId="4" applyFont="1" applyFill="1" applyBorder="1" applyAlignment="1" applyProtection="1">
      <alignment horizontal="right" vertical="center" wrapText="1"/>
    </xf>
    <xf numFmtId="164" fontId="40" fillId="2" borderId="60" xfId="2" applyNumberFormat="1" applyFont="1" applyFill="1" applyBorder="1" applyAlignment="1" applyProtection="1">
      <alignment horizontal="center" vertical="center" wrapText="1"/>
    </xf>
    <xf numFmtId="164" fontId="37" fillId="7" borderId="30" xfId="2" applyNumberFormat="1" applyFont="1" applyFill="1" applyBorder="1" applyAlignment="1" applyProtection="1">
      <alignment horizontal="center" vertical="center" wrapText="1"/>
    </xf>
    <xf numFmtId="9" fontId="40" fillId="9" borderId="57" xfId="4" applyFont="1" applyFill="1" applyBorder="1" applyAlignment="1" applyProtection="1">
      <alignment horizontal="right" vertical="center" wrapText="1"/>
    </xf>
    <xf numFmtId="164" fontId="35" fillId="7" borderId="10" xfId="2" applyNumberFormat="1" applyFont="1" applyFill="1" applyBorder="1" applyAlignment="1" applyProtection="1">
      <alignment horizontal="left" vertical="center" wrapText="1"/>
    </xf>
    <xf numFmtId="164" fontId="35" fillId="7" borderId="10" xfId="2" applyNumberFormat="1" applyFont="1" applyFill="1" applyBorder="1" applyAlignment="1" applyProtection="1">
      <alignment horizontal="center" vertical="center" wrapText="1"/>
    </xf>
    <xf numFmtId="44" fontId="36" fillId="2" borderId="31" xfId="2" applyFont="1" applyFill="1" applyBorder="1" applyAlignment="1" applyProtection="1">
      <alignment vertical="center" wrapText="1"/>
    </xf>
    <xf numFmtId="44" fontId="36" fillId="2" borderId="60" xfId="2" applyFont="1" applyFill="1" applyBorder="1" applyAlignment="1" applyProtection="1">
      <alignment vertical="center" wrapText="1"/>
    </xf>
    <xf numFmtId="164" fontId="35" fillId="7" borderId="19" xfId="2" applyNumberFormat="1" applyFont="1" applyFill="1" applyBorder="1" applyAlignment="1" applyProtection="1">
      <alignment horizontal="center" vertical="center" wrapText="1"/>
    </xf>
    <xf numFmtId="44" fontId="36" fillId="2" borderId="30" xfId="2" applyFont="1" applyFill="1" applyBorder="1" applyAlignment="1" applyProtection="1">
      <alignment vertical="center" wrapText="1"/>
    </xf>
    <xf numFmtId="0" fontId="9" fillId="0" borderId="5"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34" fillId="0" borderId="10" xfId="0" applyFont="1" applyFill="1" applyBorder="1" applyAlignment="1" applyProtection="1">
      <alignment horizontal="center" vertical="center"/>
    </xf>
    <xf numFmtId="0" fontId="34" fillId="0" borderId="10" xfId="0" applyFont="1" applyFill="1" applyBorder="1" applyAlignment="1" applyProtection="1">
      <alignment horizontal="center" vertical="center" wrapText="1"/>
    </xf>
    <xf numFmtId="0" fontId="34" fillId="0" borderId="10" xfId="0" applyFont="1" applyFill="1" applyBorder="1" applyAlignment="1" applyProtection="1">
      <alignment vertical="center" wrapText="1"/>
    </xf>
    <xf numFmtId="0" fontId="11" fillId="0" borderId="0" xfId="0" applyFont="1" applyAlignment="1" applyProtection="1">
      <alignment vertical="center" wrapText="1"/>
    </xf>
    <xf numFmtId="0" fontId="11" fillId="5" borderId="2" xfId="0" applyFont="1" applyFill="1" applyBorder="1" applyAlignment="1" applyProtection="1">
      <alignment vertical="center"/>
      <protection locked="0"/>
    </xf>
    <xf numFmtId="0" fontId="5" fillId="5" borderId="28" xfId="0" applyFont="1" applyFill="1" applyBorder="1" applyAlignment="1" applyProtection="1">
      <alignment vertical="center" wrapText="1"/>
      <protection locked="0"/>
    </xf>
    <xf numFmtId="164" fontId="5" fillId="5" borderId="28" xfId="2" applyNumberFormat="1" applyFont="1" applyFill="1" applyBorder="1" applyAlignment="1" applyProtection="1">
      <alignment horizontal="left" vertical="center" wrapText="1"/>
      <protection locked="0"/>
    </xf>
    <xf numFmtId="0" fontId="19" fillId="5" borderId="28" xfId="0" applyFont="1" applyFill="1" applyBorder="1" applyAlignment="1" applyProtection="1">
      <alignment vertical="center"/>
      <protection locked="0"/>
    </xf>
    <xf numFmtId="0" fontId="11" fillId="5" borderId="21" xfId="0" applyFont="1" applyFill="1" applyBorder="1" applyAlignment="1" applyProtection="1">
      <alignment horizontal="left" vertical="top" wrapText="1"/>
      <protection locked="0"/>
    </xf>
    <xf numFmtId="0" fontId="11" fillId="0" borderId="0" xfId="0" applyFont="1" applyAlignment="1" applyProtection="1">
      <alignment horizontal="center" vertical="center"/>
    </xf>
    <xf numFmtId="164" fontId="5" fillId="5" borderId="3" xfId="2" applyNumberFormat="1" applyFont="1" applyFill="1" applyBorder="1" applyAlignment="1" applyProtection="1">
      <alignment horizontal="left" vertical="center" wrapText="1"/>
      <protection locked="0"/>
    </xf>
    <xf numFmtId="0" fontId="11" fillId="5" borderId="22" xfId="0" applyFont="1" applyFill="1" applyBorder="1" applyAlignment="1" applyProtection="1">
      <alignment horizontal="left" vertical="top" wrapText="1"/>
      <protection locked="0"/>
    </xf>
    <xf numFmtId="0" fontId="11" fillId="0" borderId="0" xfId="0" applyFont="1" applyAlignment="1" applyProtection="1">
      <alignment vertical="center"/>
    </xf>
    <xf numFmtId="164" fontId="36" fillId="5" borderId="3" xfId="2" applyNumberFormat="1" applyFont="1" applyFill="1" applyBorder="1" applyAlignment="1" applyProtection="1">
      <alignment horizontal="left" vertical="center" wrapText="1"/>
      <protection locked="0"/>
    </xf>
    <xf numFmtId="164" fontId="36" fillId="5" borderId="20" xfId="2" applyNumberFormat="1" applyFont="1" applyFill="1" applyBorder="1" applyAlignment="1" applyProtection="1">
      <alignment horizontal="left" vertical="center" wrapText="1"/>
      <protection locked="0"/>
    </xf>
    <xf numFmtId="0" fontId="11" fillId="5" borderId="33" xfId="0" applyFont="1" applyFill="1" applyBorder="1" applyAlignment="1" applyProtection="1">
      <alignment horizontal="left" vertical="top" wrapText="1"/>
      <protection locked="0"/>
    </xf>
    <xf numFmtId="0" fontId="10" fillId="0" borderId="4" xfId="0" applyFont="1" applyFill="1" applyBorder="1" applyProtection="1"/>
    <xf numFmtId="0" fontId="11" fillId="0" borderId="4" xfId="0" applyFont="1" applyBorder="1" applyAlignment="1" applyProtection="1">
      <alignment vertical="center"/>
    </xf>
    <xf numFmtId="0" fontId="16" fillId="0" borderId="10" xfId="0" applyFont="1" applyFill="1" applyBorder="1" applyAlignment="1" applyProtection="1">
      <alignment horizontal="right" vertical="center" wrapText="1"/>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164" fontId="36" fillId="0" borderId="0" xfId="2" applyNumberFormat="1" applyFont="1" applyFill="1" applyBorder="1" applyAlignment="1" applyProtection="1">
      <alignment horizontal="left" vertical="center" wrapText="1"/>
    </xf>
    <xf numFmtId="0" fontId="12" fillId="0" borderId="0" xfId="0" applyFont="1" applyFill="1" applyBorder="1" applyAlignment="1" applyProtection="1">
      <alignment vertical="center" wrapText="1"/>
    </xf>
    <xf numFmtId="0" fontId="28" fillId="0" borderId="5" xfId="0" applyFont="1" applyFill="1" applyBorder="1" applyAlignment="1" applyProtection="1">
      <alignment vertical="center"/>
    </xf>
    <xf numFmtId="0" fontId="28" fillId="0" borderId="0" xfId="0" applyFont="1" applyFill="1" applyBorder="1" applyAlignment="1" applyProtection="1">
      <alignment vertical="center"/>
    </xf>
    <xf numFmtId="0" fontId="29" fillId="0" borderId="5" xfId="0" applyFont="1" applyFill="1" applyBorder="1" applyAlignment="1" applyProtection="1">
      <alignment vertical="center"/>
    </xf>
    <xf numFmtId="0" fontId="29" fillId="0" borderId="0" xfId="0" applyFont="1" applyFill="1" applyBorder="1" applyAlignment="1" applyProtection="1">
      <alignment vertical="center"/>
    </xf>
    <xf numFmtId="0" fontId="15" fillId="0" borderId="12" xfId="0" applyFont="1" applyFill="1" applyBorder="1" applyAlignment="1" applyProtection="1">
      <alignment vertical="center"/>
    </xf>
    <xf numFmtId="0" fontId="3" fillId="5" borderId="16" xfId="0" applyFont="1" applyFill="1" applyBorder="1" applyAlignment="1" applyProtection="1">
      <alignment vertical="center" wrapText="1"/>
      <protection locked="0"/>
    </xf>
    <xf numFmtId="0" fontId="26" fillId="0" borderId="0" xfId="0" applyFont="1" applyFill="1" applyProtection="1"/>
    <xf numFmtId="44" fontId="15" fillId="2" borderId="30" xfId="0" applyNumberFormat="1" applyFont="1" applyFill="1" applyBorder="1" applyAlignment="1" applyProtection="1">
      <alignment horizontal="left"/>
    </xf>
    <xf numFmtId="0" fontId="19" fillId="0" borderId="5" xfId="0" applyFont="1" applyBorder="1" applyProtection="1"/>
    <xf numFmtId="0" fontId="19" fillId="0" borderId="0" xfId="0" applyFont="1" applyBorder="1" applyProtection="1"/>
    <xf numFmtId="0" fontId="9" fillId="0" borderId="0" xfId="0" applyFont="1" applyFill="1" applyBorder="1" applyAlignment="1" applyProtection="1">
      <alignment horizontal="right" vertical="center"/>
    </xf>
    <xf numFmtId="0" fontId="0" fillId="0" borderId="0" xfId="0" applyFill="1" applyBorder="1" applyAlignment="1" applyProtection="1">
      <alignment vertical="center" wrapText="1"/>
    </xf>
    <xf numFmtId="0" fontId="32" fillId="0" borderId="0" xfId="0" applyFont="1" applyFill="1" applyBorder="1" applyAlignment="1" applyProtection="1">
      <alignment vertical="center"/>
    </xf>
    <xf numFmtId="0" fontId="9" fillId="0" borderId="7" xfId="0" applyFont="1" applyFill="1" applyBorder="1" applyAlignment="1" applyProtection="1">
      <alignment vertical="center"/>
    </xf>
    <xf numFmtId="0" fontId="15" fillId="0" borderId="14" xfId="0" applyFont="1" applyFill="1" applyBorder="1" applyAlignment="1" applyProtection="1">
      <alignment vertical="center"/>
    </xf>
    <xf numFmtId="1" fontId="9" fillId="0" borderId="0" xfId="0" applyNumberFormat="1" applyFont="1" applyFill="1" applyBorder="1" applyAlignment="1" applyProtection="1">
      <alignment vertical="top" wrapText="1"/>
    </xf>
    <xf numFmtId="0" fontId="11" fillId="0" borderId="0" xfId="0" applyFont="1" applyFill="1" applyAlignment="1" applyProtection="1">
      <alignment vertical="center"/>
    </xf>
    <xf numFmtId="0" fontId="4" fillId="0" borderId="17" xfId="0" applyFont="1" applyFill="1" applyBorder="1" applyAlignment="1" applyProtection="1">
      <alignment vertical="center" wrapText="1"/>
    </xf>
    <xf numFmtId="0" fontId="4" fillId="0" borderId="23" xfId="0" applyFont="1" applyFill="1" applyBorder="1" applyAlignment="1" applyProtection="1">
      <alignment vertical="center" wrapText="1"/>
    </xf>
    <xf numFmtId="0" fontId="11" fillId="0" borderId="23" xfId="0" applyFont="1" applyBorder="1" applyProtection="1"/>
    <xf numFmtId="0" fontId="9" fillId="0" borderId="23" xfId="0" applyFont="1" applyFill="1" applyBorder="1" applyProtection="1"/>
    <xf numFmtId="164" fontId="4" fillId="5" borderId="59" xfId="2" applyNumberFormat="1" applyFont="1" applyFill="1" applyBorder="1" applyAlignment="1" applyProtection="1">
      <alignment horizontal="left" vertical="center" wrapText="1"/>
      <protection locked="0"/>
    </xf>
    <xf numFmtId="0" fontId="9" fillId="0" borderId="36" xfId="0" applyFont="1" applyBorder="1" applyAlignment="1" applyProtection="1">
      <alignment horizontal="left" vertical="center" wrapText="1"/>
    </xf>
    <xf numFmtId="0" fontId="18" fillId="12" borderId="12" xfId="0" applyFont="1" applyFill="1" applyBorder="1" applyAlignment="1" applyProtection="1">
      <alignment horizontal="right" vertical="center" wrapText="1"/>
    </xf>
    <xf numFmtId="0" fontId="26" fillId="0" borderId="0" xfId="0" applyFont="1" applyFill="1" applyAlignment="1" applyProtection="1">
      <alignment horizontal="left" vertical="top"/>
    </xf>
    <xf numFmtId="0" fontId="15" fillId="0" borderId="14" xfId="0" applyFont="1" applyFill="1" applyBorder="1" applyAlignment="1" applyProtection="1">
      <alignment horizontal="left" vertical="center" wrapText="1"/>
    </xf>
    <xf numFmtId="0" fontId="27" fillId="0" borderId="0" xfId="0" applyFont="1" applyFill="1" applyBorder="1" applyAlignment="1" applyProtection="1"/>
    <xf numFmtId="0" fontId="42" fillId="0" borderId="5" xfId="3" applyFont="1" applyFill="1" applyBorder="1" applyAlignment="1" applyProtection="1"/>
    <xf numFmtId="0" fontId="15" fillId="0" borderId="37" xfId="0" applyFont="1" applyFill="1" applyBorder="1" applyAlignment="1" applyProtection="1">
      <alignment vertical="center"/>
    </xf>
    <xf numFmtId="0" fontId="1" fillId="0" borderId="5"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9" fillId="0" borderId="18" xfId="0" applyFont="1" applyFill="1" applyBorder="1" applyAlignment="1" applyProtection="1">
      <alignment vertical="center"/>
    </xf>
    <xf numFmtId="0" fontId="15" fillId="0" borderId="27" xfId="0" applyFont="1" applyFill="1" applyBorder="1" applyAlignment="1" applyProtection="1">
      <alignment horizontal="left" vertical="center"/>
    </xf>
    <xf numFmtId="0" fontId="19" fillId="5" borderId="28" xfId="0" applyFont="1" applyFill="1" applyBorder="1" applyAlignment="1" applyProtection="1">
      <alignment horizontal="left" vertical="center" wrapText="1"/>
      <protection locked="0"/>
    </xf>
    <xf numFmtId="0" fontId="19" fillId="5" borderId="3"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xf>
    <xf numFmtId="0" fontId="0" fillId="0" borderId="64" xfId="0" applyFont="1" applyFill="1" applyBorder="1" applyAlignment="1" applyProtection="1">
      <alignment vertical="center"/>
    </xf>
    <xf numFmtId="44" fontId="6" fillId="0" borderId="1" xfId="2" applyFont="1" applyFill="1" applyBorder="1" applyAlignment="1" applyProtection="1">
      <alignment horizontal="right" vertical="center"/>
    </xf>
    <xf numFmtId="164" fontId="6" fillId="5" borderId="52" xfId="2" applyNumberFormat="1" applyFont="1" applyFill="1" applyBorder="1" applyAlignment="1" applyProtection="1">
      <alignment horizontal="right" vertical="center"/>
      <protection locked="0"/>
    </xf>
    <xf numFmtId="0" fontId="10" fillId="0" borderId="5" xfId="0" applyFont="1" applyFill="1" applyBorder="1" applyProtection="1"/>
    <xf numFmtId="0" fontId="10" fillId="0" borderId="32" xfId="0" applyFont="1" applyFill="1" applyBorder="1" applyProtection="1"/>
    <xf numFmtId="42" fontId="9" fillId="5" borderId="53" xfId="2" applyNumberFormat="1" applyFont="1" applyFill="1" applyBorder="1" applyAlignment="1" applyProtection="1">
      <alignment horizontal="right" vertical="center"/>
      <protection locked="0"/>
    </xf>
    <xf numFmtId="42" fontId="9" fillId="5" borderId="59" xfId="2" applyNumberFormat="1" applyFont="1" applyFill="1" applyBorder="1" applyAlignment="1" applyProtection="1">
      <alignment horizontal="right" vertical="center"/>
      <protection locked="0"/>
    </xf>
    <xf numFmtId="42" fontId="9" fillId="5" borderId="61" xfId="2" applyNumberFormat="1" applyFont="1" applyFill="1" applyBorder="1" applyAlignment="1" applyProtection="1">
      <alignment horizontal="right" vertical="center"/>
      <protection locked="0"/>
    </xf>
    <xf numFmtId="44" fontId="9" fillId="2" borderId="10" xfId="2" applyNumberFormat="1" applyFont="1" applyFill="1" applyBorder="1" applyAlignment="1" applyProtection="1">
      <alignment horizontal="right" vertical="center"/>
    </xf>
    <xf numFmtId="44" fontId="15" fillId="2" borderId="10" xfId="2" applyNumberFormat="1" applyFont="1" applyFill="1" applyBorder="1" applyAlignment="1" applyProtection="1">
      <alignment horizontal="right" vertical="center"/>
    </xf>
    <xf numFmtId="44" fontId="9" fillId="2" borderId="59" xfId="2" applyNumberFormat="1" applyFont="1" applyFill="1" applyBorder="1" applyAlignment="1" applyProtection="1">
      <alignment horizontal="right" vertical="center"/>
    </xf>
    <xf numFmtId="44" fontId="9" fillId="2" borderId="57" xfId="2" applyNumberFormat="1" applyFont="1" applyFill="1" applyBorder="1" applyAlignment="1" applyProtection="1">
      <alignment horizontal="right" vertical="center"/>
    </xf>
    <xf numFmtId="44" fontId="16" fillId="2" borderId="10" xfId="2" applyNumberFormat="1" applyFont="1" applyFill="1" applyBorder="1" applyAlignment="1" applyProtection="1">
      <alignment horizontal="right" vertical="center" wrapText="1"/>
    </xf>
    <xf numFmtId="0" fontId="43" fillId="5" borderId="23" xfId="0" applyFont="1" applyFill="1" applyBorder="1" applyAlignment="1" applyProtection="1">
      <alignment horizontal="left" vertical="center" wrapText="1"/>
    </xf>
    <xf numFmtId="164" fontId="6" fillId="5" borderId="53" xfId="2" applyNumberFormat="1" applyFont="1" applyFill="1" applyBorder="1" applyAlignment="1" applyProtection="1">
      <alignment horizontal="right" vertical="center"/>
      <protection locked="0"/>
    </xf>
    <xf numFmtId="164" fontId="6" fillId="5" borderId="59" xfId="2" applyNumberFormat="1" applyFont="1" applyFill="1" applyBorder="1" applyAlignment="1" applyProtection="1">
      <alignment horizontal="right" vertical="center"/>
      <protection locked="0"/>
    </xf>
    <xf numFmtId="164" fontId="6" fillId="5" borderId="57" xfId="2" applyNumberFormat="1" applyFont="1" applyFill="1" applyBorder="1" applyAlignment="1" applyProtection="1">
      <alignment horizontal="right" vertical="center"/>
      <protection locked="0"/>
    </xf>
    <xf numFmtId="1" fontId="9" fillId="5" borderId="10" xfId="0" applyNumberFormat="1" applyFont="1" applyFill="1" applyBorder="1" applyAlignment="1" applyProtection="1">
      <alignment vertical="center" wrapText="1"/>
      <protection locked="0"/>
    </xf>
    <xf numFmtId="164" fontId="6" fillId="5" borderId="65" xfId="2" applyNumberFormat="1" applyFont="1" applyFill="1" applyBorder="1" applyAlignment="1" applyProtection="1">
      <alignment horizontal="right" vertical="center"/>
      <protection locked="0"/>
    </xf>
    <xf numFmtId="0" fontId="7" fillId="0" borderId="5" xfId="3" applyBorder="1" applyAlignment="1" applyProtection="1">
      <alignment vertical="center"/>
      <protection locked="0"/>
    </xf>
    <xf numFmtId="0" fontId="15" fillId="0" borderId="11" xfId="0" applyFont="1" applyBorder="1" applyAlignment="1">
      <alignment vertical="center"/>
    </xf>
    <xf numFmtId="0" fontId="4" fillId="0" borderId="23" xfId="0" applyFont="1" applyBorder="1" applyAlignment="1">
      <alignment vertical="center" wrapText="1"/>
    </xf>
    <xf numFmtId="0" fontId="9" fillId="0" borderId="23" xfId="0" applyFont="1" applyBorder="1"/>
    <xf numFmtId="0" fontId="11" fillId="0" borderId="0" xfId="0" applyFont="1"/>
    <xf numFmtId="0" fontId="26" fillId="0" borderId="0" xfId="0" applyFont="1"/>
    <xf numFmtId="0" fontId="25" fillId="0" borderId="0" xfId="0" applyFont="1"/>
    <xf numFmtId="0" fontId="48" fillId="0" borderId="26" xfId="0" applyFont="1" applyFill="1" applyBorder="1" applyAlignment="1">
      <alignment horizontal="left" vertical="center" wrapText="1"/>
    </xf>
    <xf numFmtId="0" fontId="46" fillId="0" borderId="26" xfId="0" applyFont="1" applyFill="1" applyBorder="1" applyAlignment="1">
      <alignment horizontal="left" vertical="center" wrapText="1"/>
    </xf>
    <xf numFmtId="44" fontId="48" fillId="0" borderId="26" xfId="0" applyNumberFormat="1" applyFont="1" applyFill="1" applyBorder="1" applyAlignment="1">
      <alignment horizontal="left"/>
    </xf>
    <xf numFmtId="0" fontId="9" fillId="0" borderId="6" xfId="0" applyFont="1" applyBorder="1" applyAlignment="1">
      <alignment horizontal="left" vertical="center" wrapText="1"/>
    </xf>
    <xf numFmtId="44" fontId="15" fillId="2" borderId="10" xfId="0" applyNumberFormat="1" applyFont="1" applyFill="1" applyBorder="1" applyAlignment="1">
      <alignment horizontal="left"/>
    </xf>
    <xf numFmtId="0" fontId="19" fillId="0" borderId="23" xfId="0" applyFont="1" applyBorder="1"/>
    <xf numFmtId="164" fontId="35" fillId="0" borderId="26" xfId="2" applyNumberFormat="1" applyFont="1" applyFill="1" applyBorder="1" applyAlignment="1" applyProtection="1">
      <alignment horizontal="center" vertical="center" wrapText="1"/>
    </xf>
    <xf numFmtId="44" fontId="36" fillId="0" borderId="26" xfId="2" applyFont="1" applyFill="1" applyBorder="1" applyAlignment="1" applyProtection="1">
      <alignment vertical="center" wrapText="1"/>
    </xf>
    <xf numFmtId="0" fontId="19" fillId="0" borderId="26" xfId="0" applyFont="1" applyBorder="1" applyProtection="1"/>
    <xf numFmtId="44" fontId="15" fillId="2" borderId="10" xfId="2" applyNumberFormat="1" applyFont="1" applyFill="1" applyBorder="1" applyAlignment="1" applyProtection="1">
      <alignment horizontal="right"/>
    </xf>
    <xf numFmtId="0" fontId="9" fillId="5" borderId="57" xfId="0" applyFont="1" applyFill="1" applyBorder="1" applyAlignment="1" applyProtection="1">
      <alignment horizontal="center" vertical="center"/>
      <protection locked="0"/>
    </xf>
    <xf numFmtId="42" fontId="9" fillId="5" borderId="53" xfId="0" applyNumberFormat="1" applyFont="1" applyFill="1" applyBorder="1" applyAlignment="1" applyProtection="1">
      <alignment horizontal="left"/>
      <protection locked="0"/>
    </xf>
    <xf numFmtId="164" fontId="40" fillId="2" borderId="31" xfId="2" applyNumberFormat="1" applyFont="1" applyFill="1" applyBorder="1" applyAlignment="1" applyProtection="1">
      <alignment horizontal="center" vertical="center" wrapText="1"/>
    </xf>
    <xf numFmtId="164" fontId="40" fillId="2" borderId="30" xfId="2" applyNumberFormat="1" applyFont="1" applyFill="1" applyBorder="1" applyAlignment="1" applyProtection="1">
      <alignment horizontal="center" vertical="center" wrapText="1"/>
    </xf>
    <xf numFmtId="0" fontId="33" fillId="6" borderId="53" xfId="0" applyFont="1" applyFill="1" applyBorder="1" applyAlignment="1" applyProtection="1">
      <alignment horizontal="righ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33" fillId="6" borderId="57" xfId="0" applyFont="1" applyFill="1" applyBorder="1" applyAlignment="1" applyProtection="1">
      <alignment horizontal="right" vertical="center"/>
    </xf>
    <xf numFmtId="0" fontId="34" fillId="0" borderId="0" xfId="0" applyFont="1" applyFill="1" applyBorder="1" applyAlignment="1" applyProtection="1">
      <alignment horizontal="center" vertical="center" wrapText="1"/>
    </xf>
    <xf numFmtId="0" fontId="33" fillId="6" borderId="57" xfId="0" applyFont="1" applyFill="1" applyBorder="1" applyAlignment="1" applyProtection="1">
      <alignment horizontal="right" vertical="center" wrapText="1"/>
    </xf>
    <xf numFmtId="0" fontId="19" fillId="0" borderId="0" xfId="0" applyFont="1" applyFill="1" applyBorder="1" applyAlignment="1" applyProtection="1">
      <alignment vertical="center" wrapText="1"/>
    </xf>
    <xf numFmtId="0" fontId="34" fillId="0" borderId="0" xfId="0" applyFont="1" applyFill="1" applyBorder="1" applyAlignment="1" applyProtection="1">
      <alignment horizontal="right" vertical="center"/>
    </xf>
    <xf numFmtId="0" fontId="19" fillId="0" borderId="0" xfId="0" applyFont="1" applyFill="1" applyBorder="1" applyAlignment="1" applyProtection="1">
      <alignment horizontal="left" vertical="center" wrapText="1"/>
    </xf>
    <xf numFmtId="0" fontId="34" fillId="0" borderId="0" xfId="0" applyFont="1" applyFill="1" applyBorder="1" applyAlignment="1" applyProtection="1">
      <alignment horizontal="right" vertical="center" wrapText="1"/>
    </xf>
    <xf numFmtId="0" fontId="11" fillId="0" borderId="0" xfId="0" applyFont="1" applyFill="1" applyBorder="1" applyAlignment="1" applyProtection="1">
      <alignment vertical="center"/>
    </xf>
    <xf numFmtId="0" fontId="34" fillId="0" borderId="0" xfId="0" applyFont="1" applyAlignment="1" applyProtection="1">
      <alignment horizontal="center" vertical="center" wrapText="1"/>
    </xf>
    <xf numFmtId="0" fontId="34" fillId="0" borderId="0" xfId="0" applyFont="1" applyAlignment="1" applyProtection="1">
      <alignment horizontal="right" vertical="center" wrapText="1"/>
    </xf>
    <xf numFmtId="0" fontId="19" fillId="0" borderId="0" xfId="0" applyFont="1" applyAlignment="1" applyProtection="1">
      <alignment horizontal="left" vertical="center" wrapText="1"/>
    </xf>
    <xf numFmtId="0" fontId="19" fillId="0" borderId="0" xfId="0" applyFont="1" applyAlignment="1" applyProtection="1">
      <alignment vertical="center" wrapText="1"/>
    </xf>
    <xf numFmtId="0" fontId="35" fillId="7" borderId="58" xfId="0" applyFont="1" applyFill="1" applyBorder="1" applyAlignment="1" applyProtection="1">
      <alignment horizontal="right" vertical="center" wrapText="1"/>
    </xf>
    <xf numFmtId="164" fontId="36" fillId="7" borderId="56" xfId="2" applyNumberFormat="1" applyFont="1" applyFill="1" applyBorder="1" applyAlignment="1" applyProtection="1">
      <alignment vertical="center" wrapText="1"/>
    </xf>
    <xf numFmtId="164" fontId="5" fillId="7" borderId="56" xfId="2" applyNumberFormat="1" applyFont="1" applyFill="1" applyBorder="1" applyAlignment="1" applyProtection="1">
      <alignment vertical="center" wrapText="1"/>
    </xf>
    <xf numFmtId="0" fontId="37" fillId="2" borderId="31" xfId="0" applyFont="1" applyFill="1" applyBorder="1" applyAlignment="1" applyProtection="1">
      <alignment horizontal="center" vertical="center" wrapText="1"/>
    </xf>
    <xf numFmtId="0" fontId="38" fillId="2" borderId="31" xfId="0" applyFont="1" applyFill="1" applyBorder="1" applyAlignment="1" applyProtection="1">
      <alignment horizontal="center" vertical="center" wrapText="1"/>
    </xf>
    <xf numFmtId="0" fontId="37" fillId="7" borderId="16" xfId="0" applyFont="1" applyFill="1" applyBorder="1" applyAlignment="1" applyProtection="1">
      <alignment horizontal="right" vertical="center" wrapText="1"/>
    </xf>
    <xf numFmtId="164" fontId="5" fillId="7" borderId="22" xfId="2" applyNumberFormat="1" applyFont="1" applyFill="1" applyBorder="1" applyAlignment="1" applyProtection="1">
      <alignment vertical="center" wrapText="1"/>
    </xf>
    <xf numFmtId="0" fontId="5" fillId="8" borderId="53" xfId="0" applyFont="1" applyFill="1" applyBorder="1" applyAlignment="1" applyProtection="1">
      <alignment vertical="center" wrapText="1"/>
    </xf>
    <xf numFmtId="164" fontId="5" fillId="8" borderId="53" xfId="2" applyNumberFormat="1" applyFont="1" applyFill="1" applyBorder="1" applyAlignment="1" applyProtection="1">
      <alignment vertical="center" wrapText="1"/>
    </xf>
    <xf numFmtId="164" fontId="39" fillId="8" borderId="53" xfId="2" applyNumberFormat="1" applyFont="1" applyFill="1" applyBorder="1" applyAlignment="1" applyProtection="1">
      <alignment vertical="center" wrapText="1"/>
    </xf>
    <xf numFmtId="0" fontId="16" fillId="7" borderId="16" xfId="0" applyFont="1" applyFill="1" applyBorder="1" applyAlignment="1" applyProtection="1">
      <alignment horizontal="right" vertical="center"/>
    </xf>
    <xf numFmtId="164" fontId="36" fillId="7" borderId="22" xfId="2" applyNumberFormat="1" applyFont="1" applyFill="1" applyBorder="1" applyAlignment="1" applyProtection="1">
      <alignment vertical="center" wrapText="1"/>
    </xf>
    <xf numFmtId="0" fontId="5" fillId="8" borderId="59" xfId="0" applyFont="1" applyFill="1" applyBorder="1" applyAlignment="1" applyProtection="1">
      <alignment vertical="center" wrapText="1"/>
    </xf>
    <xf numFmtId="164" fontId="5" fillId="8" borderId="59" xfId="2" applyNumberFormat="1" applyFont="1" applyFill="1" applyBorder="1" applyAlignment="1" applyProtection="1">
      <alignment vertical="center" wrapText="1"/>
    </xf>
    <xf numFmtId="164" fontId="39" fillId="8" borderId="59" xfId="2" applyNumberFormat="1" applyFont="1" applyFill="1" applyBorder="1" applyAlignment="1" applyProtection="1">
      <alignment vertical="center" wrapText="1"/>
    </xf>
    <xf numFmtId="0" fontId="33" fillId="7" borderId="46" xfId="0" applyFont="1" applyFill="1" applyBorder="1" applyAlignment="1" applyProtection="1">
      <alignment horizontal="right" vertical="center"/>
    </xf>
    <xf numFmtId="37" fontId="19" fillId="7" borderId="33" xfId="2" applyNumberFormat="1" applyFont="1" applyFill="1" applyBorder="1" applyAlignment="1" applyProtection="1">
      <alignment vertical="center"/>
    </xf>
    <xf numFmtId="0" fontId="34" fillId="0" borderId="0" xfId="0" applyFont="1" applyAlignment="1" applyProtection="1">
      <alignment horizontal="right" vertical="center"/>
    </xf>
    <xf numFmtId="0" fontId="26" fillId="0" borderId="0" xfId="0" applyFont="1" applyAlignment="1" applyProtection="1">
      <alignment horizontal="left" vertical="center" wrapText="1"/>
    </xf>
    <xf numFmtId="0" fontId="19" fillId="8" borderId="59" xfId="0" applyFont="1" applyFill="1" applyBorder="1" applyAlignment="1" applyProtection="1">
      <alignment vertical="center"/>
    </xf>
    <xf numFmtId="0" fontId="35" fillId="2" borderId="10" xfId="0" applyFont="1" applyFill="1" applyBorder="1" applyAlignment="1" applyProtection="1">
      <alignment horizontal="center" vertical="center" wrapText="1"/>
    </xf>
    <xf numFmtId="0" fontId="38" fillId="2" borderId="10" xfId="0" applyFont="1" applyFill="1" applyBorder="1" applyAlignment="1" applyProtection="1">
      <alignment horizontal="center" vertical="center" wrapText="1"/>
    </xf>
    <xf numFmtId="0" fontId="40" fillId="9" borderId="59" xfId="0" applyFont="1" applyFill="1" applyBorder="1" applyAlignment="1" applyProtection="1">
      <alignment horizontal="right" vertical="center" wrapText="1"/>
    </xf>
    <xf numFmtId="164" fontId="47" fillId="9" borderId="59" xfId="2" applyNumberFormat="1" applyFont="1" applyFill="1" applyBorder="1" applyAlignment="1" applyProtection="1">
      <alignment horizontal="left" vertical="center" wrapText="1"/>
    </xf>
    <xf numFmtId="164" fontId="5" fillId="8" borderId="61" xfId="2" applyNumberFormat="1" applyFont="1" applyFill="1" applyBorder="1" applyAlignment="1" applyProtection="1">
      <alignment horizontal="left" vertical="center" wrapText="1"/>
    </xf>
    <xf numFmtId="164" fontId="5" fillId="2" borderId="59" xfId="2" applyNumberFormat="1" applyFont="1" applyFill="1" applyBorder="1" applyAlignment="1" applyProtection="1">
      <alignment horizontal="left" vertical="center" wrapText="1"/>
    </xf>
    <xf numFmtId="164" fontId="39" fillId="9" borderId="59" xfId="2" applyNumberFormat="1" applyFont="1" applyFill="1" applyBorder="1" applyAlignment="1" applyProtection="1">
      <alignment horizontal="left" vertical="center" wrapText="1"/>
    </xf>
    <xf numFmtId="42" fontId="40" fillId="9" borderId="59" xfId="0" applyNumberFormat="1" applyFont="1" applyFill="1" applyBorder="1" applyAlignment="1" applyProtection="1">
      <alignment horizontal="center" vertical="center" wrapText="1"/>
    </xf>
    <xf numFmtId="42" fontId="40" fillId="2" borderId="31" xfId="0" applyNumberFormat="1" applyFont="1" applyFill="1" applyBorder="1" applyAlignment="1" applyProtection="1">
      <alignment vertical="center" wrapText="1"/>
    </xf>
    <xf numFmtId="42" fontId="40" fillId="2" borderId="60" xfId="0" applyNumberFormat="1" applyFont="1" applyFill="1" applyBorder="1" applyAlignment="1" applyProtection="1">
      <alignment vertical="center" wrapText="1"/>
    </xf>
    <xf numFmtId="0" fontId="5" fillId="8" borderId="59" xfId="0" applyFont="1" applyFill="1" applyBorder="1" applyAlignment="1" applyProtection="1">
      <alignment horizontal="left" vertical="center" wrapText="1"/>
    </xf>
    <xf numFmtId="164" fontId="5" fillId="8" borderId="62" xfId="2" applyNumberFormat="1" applyFont="1" applyFill="1" applyBorder="1" applyAlignment="1" applyProtection="1">
      <alignment vertical="center" wrapText="1"/>
    </xf>
    <xf numFmtId="0" fontId="5" fillId="8" borderId="57" xfId="0" applyFont="1" applyFill="1" applyBorder="1" applyAlignment="1" applyProtection="1">
      <alignment horizontal="left" vertical="center" wrapText="1"/>
    </xf>
    <xf numFmtId="164" fontId="5" fillId="8" borderId="57" xfId="2" applyNumberFormat="1" applyFont="1" applyFill="1" applyBorder="1" applyAlignment="1" applyProtection="1">
      <alignment vertical="center" wrapText="1"/>
    </xf>
    <xf numFmtId="164" fontId="39" fillId="8" borderId="57" xfId="2" applyNumberFormat="1" applyFont="1" applyFill="1" applyBorder="1" applyAlignment="1" applyProtection="1">
      <alignment vertical="center" wrapText="1"/>
    </xf>
    <xf numFmtId="0" fontId="5" fillId="11" borderId="16" xfId="0" applyFont="1" applyFill="1" applyBorder="1" applyAlignment="1" applyProtection="1">
      <alignment vertical="center" wrapText="1"/>
    </xf>
    <xf numFmtId="0" fontId="40" fillId="11" borderId="22" xfId="0" applyFont="1" applyFill="1" applyBorder="1" applyAlignment="1" applyProtection="1">
      <alignment vertical="center" wrapText="1"/>
    </xf>
    <xf numFmtId="164" fontId="5" fillId="11" borderId="59" xfId="2" applyNumberFormat="1" applyFont="1" applyFill="1" applyBorder="1" applyAlignment="1" applyProtection="1">
      <alignment horizontal="left" vertical="center" wrapText="1"/>
    </xf>
    <xf numFmtId="164" fontId="39" fillId="11" borderId="17" xfId="2" applyNumberFormat="1" applyFont="1" applyFill="1" applyBorder="1" applyAlignment="1" applyProtection="1">
      <alignment horizontal="left" vertical="center" wrapText="1"/>
    </xf>
    <xf numFmtId="164" fontId="5" fillId="11" borderId="62" xfId="2" applyNumberFormat="1" applyFont="1" applyFill="1" applyBorder="1" applyAlignment="1" applyProtection="1">
      <alignment horizontal="left" vertical="center" wrapText="1"/>
    </xf>
    <xf numFmtId="0" fontId="37" fillId="7" borderId="7" xfId="0" applyFont="1" applyFill="1" applyBorder="1" applyAlignment="1" applyProtection="1">
      <alignment horizontal="right" vertical="center" wrapText="1"/>
    </xf>
    <xf numFmtId="0" fontId="40" fillId="9" borderId="11" xfId="0" applyFont="1" applyFill="1" applyBorder="1" applyAlignment="1" applyProtection="1">
      <alignment horizontal="right" vertical="center" wrapText="1"/>
    </xf>
    <xf numFmtId="164" fontId="47" fillId="9" borderId="62" xfId="2" applyNumberFormat="1" applyFont="1" applyFill="1" applyBorder="1" applyAlignment="1" applyProtection="1">
      <alignment horizontal="left" vertical="center" wrapText="1"/>
    </xf>
    <xf numFmtId="164" fontId="39" fillId="11" borderId="63" xfId="2" applyNumberFormat="1" applyFont="1" applyFill="1" applyBorder="1" applyAlignment="1" applyProtection="1">
      <alignment horizontal="left" vertical="center" wrapText="1"/>
    </xf>
    <xf numFmtId="0" fontId="35" fillId="7" borderId="10" xfId="0" applyFont="1" applyFill="1" applyBorder="1" applyAlignment="1" applyProtection="1">
      <alignment horizontal="right" vertical="center" wrapText="1"/>
    </xf>
    <xf numFmtId="42" fontId="35" fillId="7" borderId="10" xfId="0" applyNumberFormat="1" applyFont="1" applyFill="1" applyBorder="1" applyAlignment="1" applyProtection="1">
      <alignment horizontal="center" vertical="center" wrapText="1"/>
    </xf>
    <xf numFmtId="0" fontId="35" fillId="0" borderId="0" xfId="0" applyFont="1" applyFill="1" applyBorder="1" applyAlignment="1" applyProtection="1">
      <alignment vertical="center" wrapText="1"/>
    </xf>
    <xf numFmtId="42" fontId="35" fillId="0" borderId="0" xfId="0" applyNumberFormat="1" applyFont="1" applyFill="1" applyBorder="1" applyAlignment="1" applyProtection="1">
      <alignment horizontal="center" vertical="center" wrapText="1"/>
    </xf>
    <xf numFmtId="0" fontId="37" fillId="2" borderId="25" xfId="0" applyFont="1" applyFill="1" applyBorder="1" applyAlignment="1" applyProtection="1">
      <alignment horizontal="center" vertical="center" wrapText="1"/>
    </xf>
    <xf numFmtId="0" fontId="5" fillId="8" borderId="49" xfId="0" applyFont="1" applyFill="1" applyBorder="1" applyAlignment="1" applyProtection="1">
      <alignment vertical="center" wrapText="1"/>
    </xf>
    <xf numFmtId="0" fontId="5" fillId="8" borderId="51" xfId="0" applyFont="1" applyFill="1" applyBorder="1" applyAlignment="1" applyProtection="1">
      <alignment vertical="center" wrapText="1"/>
    </xf>
    <xf numFmtId="164" fontId="5" fillId="8" borderId="62" xfId="2" applyNumberFormat="1" applyFont="1" applyFill="1" applyBorder="1" applyAlignment="1" applyProtection="1">
      <alignment horizontal="left" vertical="center" wrapText="1"/>
    </xf>
    <xf numFmtId="164" fontId="39" fillId="8" borderId="11" xfId="2" applyNumberFormat="1" applyFont="1" applyFill="1" applyBorder="1" applyAlignment="1" applyProtection="1">
      <alignment horizontal="left" vertical="center" wrapText="1"/>
    </xf>
    <xf numFmtId="164" fontId="5" fillId="2" borderId="53" xfId="2" applyNumberFormat="1" applyFont="1" applyFill="1" applyBorder="1" applyAlignment="1" applyProtection="1">
      <alignment horizontal="left" vertical="center" wrapText="1"/>
    </xf>
    <xf numFmtId="164" fontId="39" fillId="8" borderId="62" xfId="2" applyNumberFormat="1" applyFont="1" applyFill="1" applyBorder="1" applyAlignment="1" applyProtection="1">
      <alignment horizontal="left" vertical="center" wrapText="1"/>
    </xf>
    <xf numFmtId="0" fontId="5" fillId="8" borderId="17" xfId="0" applyFont="1" applyFill="1" applyBorder="1" applyAlignment="1" applyProtection="1">
      <alignment vertical="center" wrapText="1"/>
    </xf>
    <xf numFmtId="0" fontId="5" fillId="8" borderId="27" xfId="0" applyFont="1" applyFill="1" applyBorder="1" applyAlignment="1" applyProtection="1">
      <alignment vertical="center" wrapText="1"/>
    </xf>
    <xf numFmtId="0" fontId="5" fillId="8" borderId="63" xfId="0" applyFont="1" applyFill="1" applyBorder="1" applyAlignment="1" applyProtection="1">
      <alignment vertical="center" wrapText="1"/>
    </xf>
    <xf numFmtId="164" fontId="5" fillId="8" borderId="60" xfId="2" applyNumberFormat="1" applyFont="1" applyFill="1" applyBorder="1" applyAlignment="1" applyProtection="1">
      <alignment horizontal="left" vertical="center" wrapText="1"/>
    </xf>
    <xf numFmtId="164" fontId="39" fillId="8" borderId="60" xfId="2" applyNumberFormat="1" applyFont="1" applyFill="1" applyBorder="1" applyAlignment="1" applyProtection="1">
      <alignment horizontal="left" vertical="center" wrapText="1"/>
    </xf>
    <xf numFmtId="0" fontId="5" fillId="8" borderId="11" xfId="0" applyFont="1" applyFill="1" applyBorder="1" applyAlignment="1" applyProtection="1">
      <alignment horizontal="left" vertical="center" wrapText="1"/>
    </xf>
    <xf numFmtId="0" fontId="5" fillId="8" borderId="13" xfId="0" applyFont="1" applyFill="1" applyBorder="1" applyAlignment="1" applyProtection="1">
      <alignment horizontal="left" vertical="center" wrapText="1"/>
    </xf>
    <xf numFmtId="0" fontId="35" fillId="0" borderId="26" xfId="0" applyFont="1" applyFill="1" applyBorder="1" applyAlignment="1" applyProtection="1">
      <alignment horizontal="right" vertical="center" wrapText="1"/>
    </xf>
    <xf numFmtId="164" fontId="39" fillId="9" borderId="17" xfId="2" applyNumberFormat="1" applyFont="1" applyFill="1" applyBorder="1" applyAlignment="1" applyProtection="1">
      <alignment horizontal="left" vertical="center" wrapText="1"/>
    </xf>
    <xf numFmtId="0" fontId="37" fillId="7" borderId="10" xfId="0" applyFont="1" applyFill="1" applyBorder="1" applyAlignment="1" applyProtection="1">
      <alignment horizontal="right" vertical="center" wrapText="1"/>
    </xf>
    <xf numFmtId="0" fontId="19" fillId="0" borderId="0" xfId="0" applyFont="1" applyAlignment="1" applyProtection="1">
      <alignment horizontal="center" vertical="center"/>
    </xf>
    <xf numFmtId="0" fontId="37" fillId="0" borderId="0" xfId="0" applyFont="1" applyAlignment="1" applyProtection="1">
      <alignment horizontal="center" vertical="center" wrapText="1"/>
    </xf>
    <xf numFmtId="42" fontId="5" fillId="11" borderId="59" xfId="2" applyNumberFormat="1" applyFont="1" applyFill="1" applyBorder="1" applyAlignment="1" applyProtection="1">
      <alignment horizontal="left" vertical="center" wrapText="1"/>
    </xf>
    <xf numFmtId="42" fontId="39" fillId="11" borderId="17" xfId="2" applyNumberFormat="1" applyFont="1" applyFill="1" applyBorder="1" applyAlignment="1" applyProtection="1">
      <alignment horizontal="left" vertical="center" wrapText="1"/>
    </xf>
    <xf numFmtId="0" fontId="34" fillId="2" borderId="45" xfId="0" applyFont="1" applyFill="1" applyBorder="1" applyAlignment="1" applyProtection="1">
      <alignment horizontal="center" vertical="center"/>
    </xf>
    <xf numFmtId="0" fontId="34" fillId="2" borderId="47" xfId="0" applyFont="1" applyFill="1" applyBorder="1" applyAlignment="1" applyProtection="1">
      <alignment horizontal="center" vertical="center"/>
    </xf>
    <xf numFmtId="0" fontId="34" fillId="2" borderId="48" xfId="0" applyFont="1" applyFill="1" applyBorder="1" applyAlignment="1" applyProtection="1">
      <alignment horizontal="center" vertical="center"/>
    </xf>
    <xf numFmtId="42" fontId="5" fillId="0" borderId="0" xfId="0" applyNumberFormat="1" applyFont="1" applyAlignment="1" applyProtection="1">
      <alignment horizontal="left" vertical="center" wrapText="1"/>
    </xf>
    <xf numFmtId="0" fontId="40" fillId="0" borderId="58" xfId="0" applyFont="1" applyBorder="1" applyAlignment="1" applyProtection="1">
      <alignment vertical="center" wrapText="1"/>
    </xf>
    <xf numFmtId="164" fontId="5" fillId="0" borderId="55" xfId="2" applyNumberFormat="1" applyFont="1" applyFill="1" applyBorder="1" applyAlignment="1" applyProtection="1">
      <alignment horizontal="left" vertical="center" wrapText="1"/>
    </xf>
    <xf numFmtId="0" fontId="19" fillId="0" borderId="55" xfId="0" applyFont="1" applyBorder="1" applyAlignment="1" applyProtection="1">
      <alignment vertical="center" wrapText="1"/>
    </xf>
    <xf numFmtId="0" fontId="19" fillId="0" borderId="56" xfId="0" applyFont="1" applyBorder="1" applyAlignment="1" applyProtection="1">
      <alignment vertical="center"/>
    </xf>
    <xf numFmtId="0" fontId="40" fillId="0" borderId="16" xfId="0" applyFont="1" applyBorder="1" applyAlignment="1" applyProtection="1">
      <alignment vertical="center" wrapText="1"/>
    </xf>
    <xf numFmtId="164" fontId="5" fillId="0" borderId="3" xfId="2" applyNumberFormat="1" applyFont="1" applyFill="1" applyBorder="1" applyAlignment="1" applyProtection="1">
      <alignment horizontal="left" vertical="center" wrapText="1"/>
    </xf>
    <xf numFmtId="0" fontId="19" fillId="0" borderId="3" xfId="0" applyFont="1" applyBorder="1" applyAlignment="1" applyProtection="1">
      <alignment vertical="center" wrapText="1"/>
    </xf>
    <xf numFmtId="0" fontId="19" fillId="0" borderId="22" xfId="0" applyFont="1" applyBorder="1" applyAlignment="1" applyProtection="1">
      <alignment vertical="center"/>
    </xf>
    <xf numFmtId="0" fontId="26" fillId="0" borderId="0" xfId="0" applyFont="1" applyAlignment="1" applyProtection="1">
      <alignment vertical="center"/>
    </xf>
    <xf numFmtId="0" fontId="25" fillId="0" borderId="0" xfId="0" applyFont="1" applyFill="1" applyAlignment="1" applyProtection="1">
      <alignment vertical="center"/>
    </xf>
    <xf numFmtId="42" fontId="5" fillId="8" borderId="59" xfId="2" applyNumberFormat="1" applyFont="1" applyFill="1" applyBorder="1" applyAlignment="1" applyProtection="1">
      <alignment horizontal="left" vertical="center" wrapText="1"/>
    </xf>
    <xf numFmtId="42" fontId="39" fillId="8" borderId="17" xfId="2" applyNumberFormat="1" applyFont="1" applyFill="1" applyBorder="1" applyAlignment="1" applyProtection="1">
      <alignment horizontal="left" vertical="center" wrapText="1"/>
    </xf>
    <xf numFmtId="42" fontId="5" fillId="8" borderId="62" xfId="2" applyNumberFormat="1" applyFont="1" applyFill="1" applyBorder="1" applyAlignment="1" applyProtection="1">
      <alignment horizontal="left" vertical="center" wrapText="1"/>
    </xf>
    <xf numFmtId="44" fontId="15" fillId="2" borderId="59" xfId="2" applyNumberFormat="1" applyFont="1" applyFill="1" applyBorder="1" applyAlignment="1" applyProtection="1">
      <alignment horizontal="right" vertical="center"/>
    </xf>
    <xf numFmtId="164" fontId="39" fillId="2" borderId="59" xfId="2" applyNumberFormat="1" applyFont="1" applyFill="1" applyBorder="1" applyAlignment="1" applyProtection="1">
      <alignment horizontal="left" vertical="center" wrapText="1"/>
    </xf>
    <xf numFmtId="42" fontId="5" fillId="8" borderId="31" xfId="0" applyNumberFormat="1" applyFont="1" applyFill="1" applyBorder="1" applyAlignment="1" applyProtection="1">
      <alignment horizontal="left" vertical="center" wrapText="1"/>
    </xf>
    <xf numFmtId="42" fontId="39" fillId="8" borderId="31" xfId="0" applyNumberFormat="1" applyFont="1" applyFill="1" applyBorder="1" applyAlignment="1" applyProtection="1">
      <alignment horizontal="left" vertical="center" wrapText="1"/>
    </xf>
    <xf numFmtId="42" fontId="36" fillId="8" borderId="31" xfId="0" applyNumberFormat="1" applyFont="1" applyFill="1" applyBorder="1" applyAlignment="1" applyProtection="1">
      <alignment horizontal="left" vertical="center" wrapText="1"/>
    </xf>
    <xf numFmtId="0" fontId="28" fillId="0" borderId="5"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40" fillId="9" borderId="17" xfId="0" applyFont="1" applyFill="1" applyBorder="1" applyAlignment="1" applyProtection="1">
      <alignment horizontal="right" vertical="center" wrapText="1"/>
    </xf>
    <xf numFmtId="164" fontId="40" fillId="2" borderId="31" xfId="2" applyNumberFormat="1" applyFont="1" applyFill="1" applyBorder="1" applyAlignment="1" applyProtection="1">
      <alignment horizontal="center" vertical="center" wrapText="1"/>
    </xf>
    <xf numFmtId="164" fontId="40" fillId="2" borderId="30" xfId="2" applyNumberFormat="1" applyFont="1" applyFill="1" applyBorder="1" applyAlignment="1" applyProtection="1">
      <alignment horizontal="center" vertical="center" wrapText="1"/>
    </xf>
    <xf numFmtId="0" fontId="40" fillId="9" borderId="59" xfId="0" applyFont="1" applyFill="1" applyBorder="1" applyAlignment="1">
      <alignment horizontal="right" vertical="center" wrapText="1"/>
    </xf>
    <xf numFmtId="0" fontId="40" fillId="9" borderId="61" xfId="0" applyFont="1" applyFill="1" applyBorder="1" applyAlignment="1">
      <alignment horizontal="right" vertical="center" wrapText="1"/>
    </xf>
    <xf numFmtId="0" fontId="40" fillId="9" borderId="57" xfId="0" applyFont="1" applyFill="1" applyBorder="1" applyAlignment="1">
      <alignment horizontal="right" vertical="center" wrapText="1"/>
    </xf>
    <xf numFmtId="164" fontId="39" fillId="9" borderId="61" xfId="2" applyNumberFormat="1" applyFont="1" applyFill="1" applyBorder="1" applyAlignment="1" applyProtection="1">
      <alignment horizontal="left" vertical="center" wrapText="1"/>
    </xf>
    <xf numFmtId="0" fontId="9" fillId="0" borderId="18" xfId="0" applyFont="1" applyBorder="1" applyAlignment="1">
      <alignment vertical="center"/>
    </xf>
    <xf numFmtId="0" fontId="8" fillId="0" borderId="10" xfId="0" applyFont="1" applyBorder="1" applyAlignment="1">
      <alignment horizontal="center" vertical="center" wrapText="1"/>
    </xf>
    <xf numFmtId="0" fontId="16" fillId="7" borderId="17" xfId="0" applyFont="1" applyFill="1" applyBorder="1" applyAlignment="1" applyProtection="1">
      <alignment horizontal="right" vertical="center"/>
    </xf>
    <xf numFmtId="0" fontId="16" fillId="7" borderId="24" xfId="0" applyFont="1" applyFill="1" applyBorder="1" applyAlignment="1" applyProtection="1">
      <alignment horizontal="right" vertical="center"/>
    </xf>
    <xf numFmtId="0" fontId="33" fillId="7" borderId="35" xfId="0" applyFont="1" applyFill="1" applyBorder="1" applyAlignment="1" applyProtection="1">
      <alignment horizontal="right" vertical="center"/>
    </xf>
    <xf numFmtId="0" fontId="33" fillId="7" borderId="34" xfId="0" applyFont="1" applyFill="1" applyBorder="1" applyAlignment="1" applyProtection="1">
      <alignment horizontal="right" vertical="center"/>
    </xf>
    <xf numFmtId="0" fontId="37" fillId="2" borderId="25"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5" fillId="7" borderId="25" xfId="0" applyFont="1" applyFill="1" applyBorder="1" applyAlignment="1" applyProtection="1">
      <alignment horizontal="right" vertical="center" wrapText="1"/>
    </xf>
    <xf numFmtId="0" fontId="35" fillId="7" borderId="19" xfId="0" applyFont="1" applyFill="1" applyBorder="1" applyAlignment="1" applyProtection="1">
      <alignment horizontal="right" vertical="center" wrapText="1"/>
    </xf>
    <xf numFmtId="0" fontId="28" fillId="0" borderId="0" xfId="0" applyFont="1" applyAlignment="1" applyProtection="1">
      <alignment horizontal="center" vertical="center"/>
    </xf>
    <xf numFmtId="0" fontId="5" fillId="8" borderId="9" xfId="0" applyFont="1" applyFill="1" applyBorder="1" applyAlignment="1" applyProtection="1">
      <alignment horizontal="left" vertical="center" wrapText="1"/>
    </xf>
    <xf numFmtId="0" fontId="5" fillId="8" borderId="32" xfId="0" applyFont="1" applyFill="1" applyBorder="1" applyAlignment="1" applyProtection="1">
      <alignment horizontal="left" vertical="center" wrapText="1"/>
    </xf>
    <xf numFmtId="0" fontId="5" fillId="8" borderId="17" xfId="0" applyFont="1" applyFill="1" applyBorder="1" applyAlignment="1" applyProtection="1">
      <alignment horizontal="left" vertical="center" wrapText="1"/>
    </xf>
    <xf numFmtId="0" fontId="5" fillId="8" borderId="27" xfId="0" applyFont="1" applyFill="1" applyBorder="1" applyAlignment="1" applyProtection="1">
      <alignment horizontal="left" vertical="center" wrapText="1"/>
    </xf>
    <xf numFmtId="0" fontId="19" fillId="6" borderId="54" xfId="0" applyFont="1" applyFill="1" applyBorder="1" applyAlignment="1" applyProtection="1">
      <alignment horizontal="left" vertical="center" wrapText="1"/>
    </xf>
    <xf numFmtId="0" fontId="19" fillId="6" borderId="55" xfId="0" applyFont="1" applyFill="1" applyBorder="1" applyAlignment="1" applyProtection="1">
      <alignment horizontal="left" vertical="center"/>
    </xf>
    <xf numFmtId="0" fontId="19" fillId="6" borderId="56" xfId="0" applyFont="1" applyFill="1" applyBorder="1" applyAlignment="1" applyProtection="1">
      <alignment horizontal="left" vertical="center"/>
    </xf>
    <xf numFmtId="0" fontId="19" fillId="6" borderId="54" xfId="0" applyFont="1" applyFill="1" applyBorder="1" applyAlignment="1" applyProtection="1">
      <alignment horizontal="left" vertical="center"/>
    </xf>
    <xf numFmtId="0" fontId="19" fillId="6" borderId="34" xfId="0" applyFont="1" applyFill="1" applyBorder="1" applyAlignment="1" applyProtection="1">
      <alignment horizontal="left" vertical="center" wrapText="1"/>
    </xf>
    <xf numFmtId="0" fontId="19" fillId="6" borderId="20" xfId="0" applyFont="1" applyFill="1" applyBorder="1" applyAlignment="1" applyProtection="1">
      <alignment horizontal="left" vertical="center" wrapText="1"/>
    </xf>
    <xf numFmtId="0" fontId="19" fillId="6" borderId="33" xfId="0" applyFont="1" applyFill="1" applyBorder="1" applyAlignment="1" applyProtection="1">
      <alignment horizontal="left" vertical="center" wrapText="1"/>
    </xf>
    <xf numFmtId="0" fontId="34" fillId="2" borderId="45" xfId="0" applyFont="1" applyFill="1" applyBorder="1" applyAlignment="1" applyProtection="1">
      <alignment horizontal="center" vertical="center"/>
    </xf>
    <xf numFmtId="0" fontId="34" fillId="2" borderId="47" xfId="0" applyFont="1" applyFill="1" applyBorder="1" applyAlignment="1" applyProtection="1">
      <alignment horizontal="center" vertical="center"/>
    </xf>
    <xf numFmtId="0" fontId="34" fillId="2" borderId="48" xfId="0" applyFont="1" applyFill="1" applyBorder="1" applyAlignment="1" applyProtection="1">
      <alignment horizontal="center" vertical="center"/>
    </xf>
    <xf numFmtId="0" fontId="37" fillId="2" borderId="17" xfId="0" applyFont="1" applyFill="1" applyBorder="1" applyAlignment="1" applyProtection="1">
      <alignment horizontal="right" vertical="center" wrapText="1"/>
    </xf>
    <xf numFmtId="0" fontId="37" fillId="2" borderId="27" xfId="0" applyFont="1" applyFill="1" applyBorder="1" applyAlignment="1" applyProtection="1">
      <alignment horizontal="right" vertical="center" wrapText="1"/>
    </xf>
    <xf numFmtId="0" fontId="40" fillId="9" borderId="17" xfId="0" applyFont="1" applyFill="1" applyBorder="1" applyAlignment="1">
      <alignment horizontal="right" vertical="center" wrapText="1"/>
    </xf>
    <xf numFmtId="0" fontId="40" fillId="9" borderId="27" xfId="0" applyFont="1" applyFill="1" applyBorder="1" applyAlignment="1">
      <alignment horizontal="right" vertical="center" wrapText="1"/>
    </xf>
    <xf numFmtId="0" fontId="40" fillId="9" borderId="17" xfId="0" applyFont="1" applyFill="1" applyBorder="1" applyAlignment="1" applyProtection="1">
      <alignment horizontal="right" vertical="center" wrapText="1"/>
    </xf>
    <xf numFmtId="0" fontId="40" fillId="9" borderId="27" xfId="0" applyFont="1" applyFill="1" applyBorder="1" applyAlignment="1" applyProtection="1">
      <alignment horizontal="right" vertical="center" wrapText="1"/>
    </xf>
    <xf numFmtId="0" fontId="35" fillId="7" borderId="49" xfId="0" applyFont="1" applyFill="1" applyBorder="1" applyAlignment="1" applyProtection="1">
      <alignment horizontal="right" vertical="center" wrapText="1"/>
    </xf>
    <xf numFmtId="0" fontId="35" fillId="7" borderId="54" xfId="0" applyFont="1" applyFill="1" applyBorder="1" applyAlignment="1" applyProtection="1">
      <alignment horizontal="right" vertical="center" wrapText="1"/>
    </xf>
    <xf numFmtId="44" fontId="35" fillId="7" borderId="17" xfId="2" applyFont="1" applyFill="1" applyBorder="1" applyAlignment="1" applyProtection="1">
      <alignment horizontal="right" vertical="center" wrapText="1"/>
    </xf>
    <xf numFmtId="44" fontId="35" fillId="7" borderId="24" xfId="2" applyFont="1" applyFill="1" applyBorder="1" applyAlignment="1" applyProtection="1">
      <alignment horizontal="right" vertical="center" wrapText="1"/>
    </xf>
    <xf numFmtId="0" fontId="25" fillId="10" borderId="0" xfId="0" applyFont="1" applyFill="1" applyAlignment="1" applyProtection="1">
      <alignment horizontal="left" vertical="center"/>
    </xf>
    <xf numFmtId="164" fontId="5" fillId="2" borderId="61" xfId="2" applyNumberFormat="1" applyFont="1" applyFill="1" applyBorder="1" applyAlignment="1" applyProtection="1">
      <alignment horizontal="center" vertical="center" wrapText="1"/>
    </xf>
    <xf numFmtId="164" fontId="5" fillId="2" borderId="60" xfId="2" applyNumberFormat="1" applyFont="1" applyFill="1" applyBorder="1" applyAlignment="1" applyProtection="1">
      <alignment horizontal="center" vertical="center" wrapText="1"/>
    </xf>
    <xf numFmtId="164" fontId="5" fillId="2" borderId="62" xfId="2" applyNumberFormat="1" applyFont="1" applyFill="1" applyBorder="1" applyAlignment="1" applyProtection="1">
      <alignment horizontal="center" vertical="center" wrapText="1"/>
    </xf>
    <xf numFmtId="0" fontId="5" fillId="8" borderId="63" xfId="0" applyFont="1" applyFill="1" applyBorder="1" applyAlignment="1">
      <alignment horizontal="left" vertical="center" wrapText="1"/>
    </xf>
    <xf numFmtId="0" fontId="5" fillId="8" borderId="66" xfId="0" applyFont="1" applyFill="1" applyBorder="1" applyAlignment="1">
      <alignment horizontal="left" vertical="center" wrapText="1"/>
    </xf>
    <xf numFmtId="0" fontId="5" fillId="8" borderId="11" xfId="0" applyFont="1" applyFill="1" applyBorder="1" applyAlignment="1">
      <alignment horizontal="left" vertical="center" wrapText="1"/>
    </xf>
    <xf numFmtId="0" fontId="5" fillId="8" borderId="13" xfId="0" applyFont="1" applyFill="1" applyBorder="1" applyAlignment="1">
      <alignment horizontal="left" vertical="center" wrapText="1"/>
    </xf>
    <xf numFmtId="164" fontId="5" fillId="8" borderId="61" xfId="2" applyNumberFormat="1" applyFont="1" applyFill="1" applyBorder="1" applyAlignment="1" applyProtection="1">
      <alignment horizontal="left" vertical="center" wrapText="1"/>
    </xf>
    <xf numFmtId="164" fontId="5" fillId="8" borderId="62" xfId="2" applyNumberFormat="1" applyFont="1" applyFill="1" applyBorder="1" applyAlignment="1" applyProtection="1">
      <alignment horizontal="left" vertical="center" wrapText="1"/>
    </xf>
    <xf numFmtId="164" fontId="39" fillId="8" borderId="61" xfId="2" applyNumberFormat="1" applyFont="1" applyFill="1" applyBorder="1" applyAlignment="1" applyProtection="1">
      <alignment horizontal="left" vertical="center" wrapText="1"/>
    </xf>
    <xf numFmtId="164" fontId="39" fillId="8" borderId="62" xfId="2" applyNumberFormat="1" applyFont="1" applyFill="1" applyBorder="1" applyAlignment="1" applyProtection="1">
      <alignment horizontal="left" vertical="center" wrapText="1"/>
    </xf>
    <xf numFmtId="0" fontId="9" fillId="0" borderId="9" xfId="0" applyFont="1" applyBorder="1" applyAlignment="1">
      <alignment vertical="center" wrapText="1"/>
    </xf>
    <xf numFmtId="0" fontId="9" fillId="0" borderId="4" xfId="0" applyFont="1" applyBorder="1" applyAlignment="1">
      <alignment vertical="center" wrapText="1"/>
    </xf>
    <xf numFmtId="0" fontId="9" fillId="0" borderId="32" xfId="0" applyFont="1" applyBorder="1" applyAlignment="1">
      <alignment vertical="center" wrapText="1"/>
    </xf>
    <xf numFmtId="0" fontId="3" fillId="0" borderId="7"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8" fillId="0" borderId="0" xfId="0" applyFont="1" applyFill="1" applyBorder="1" applyAlignment="1" applyProtection="1">
      <alignment horizontal="left" vertical="top" wrapText="1"/>
    </xf>
    <xf numFmtId="0" fontId="9" fillId="5" borderId="25" xfId="0" applyFont="1" applyFill="1" applyBorder="1" applyAlignment="1" applyProtection="1">
      <alignment horizontal="left" vertical="top" wrapText="1"/>
      <protection locked="0"/>
    </xf>
    <xf numFmtId="0" fontId="9" fillId="5" borderId="26" xfId="0" applyFont="1" applyFill="1" applyBorder="1" applyAlignment="1" applyProtection="1">
      <alignment horizontal="left" vertical="top" wrapText="1"/>
      <protection locked="0"/>
    </xf>
    <xf numFmtId="0" fontId="9" fillId="5" borderId="19" xfId="0" applyFont="1" applyFill="1" applyBorder="1" applyAlignment="1" applyProtection="1">
      <alignment horizontal="left" vertical="top" wrapText="1"/>
      <protection locked="0"/>
    </xf>
    <xf numFmtId="0" fontId="28" fillId="0" borderId="9"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9" fillId="0" borderId="7"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41" fillId="5" borderId="25" xfId="0" applyFont="1" applyFill="1" applyBorder="1" applyAlignment="1" applyProtection="1">
      <alignment horizontal="left" vertical="top" wrapText="1"/>
      <protection locked="0"/>
    </xf>
    <xf numFmtId="0" fontId="41" fillId="5" borderId="26" xfId="0" applyFont="1" applyFill="1" applyBorder="1" applyAlignment="1" applyProtection="1">
      <alignment horizontal="left" vertical="top" wrapText="1"/>
      <protection locked="0"/>
    </xf>
    <xf numFmtId="0" fontId="41" fillId="5" borderId="19"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wrapText="1"/>
    </xf>
    <xf numFmtId="0" fontId="8" fillId="0" borderId="14" xfId="0" applyFont="1" applyFill="1" applyBorder="1" applyAlignment="1" applyProtection="1">
      <alignment horizontal="left" wrapText="1"/>
    </xf>
    <xf numFmtId="0" fontId="8" fillId="0" borderId="15" xfId="0" applyFont="1" applyFill="1" applyBorder="1" applyAlignment="1" applyProtection="1">
      <alignment horizontal="left" wrapText="1"/>
    </xf>
    <xf numFmtId="0" fontId="28" fillId="0" borderId="4" xfId="0" applyFont="1" applyFill="1" applyBorder="1" applyAlignment="1" applyProtection="1">
      <alignment horizontal="center" vertical="center" wrapText="1"/>
    </xf>
    <xf numFmtId="0" fontId="28" fillId="0" borderId="32" xfId="0" applyFont="1" applyFill="1" applyBorder="1" applyAlignment="1" applyProtection="1">
      <alignment horizontal="center" vertical="center" wrapText="1"/>
    </xf>
    <xf numFmtId="0" fontId="15" fillId="0" borderId="37" xfId="0" applyFont="1" applyFill="1" applyBorder="1" applyAlignment="1" applyProtection="1">
      <alignment vertical="center"/>
    </xf>
    <xf numFmtId="0" fontId="15" fillId="0" borderId="38" xfId="0" applyFont="1" applyFill="1" applyBorder="1" applyAlignment="1" applyProtection="1">
      <alignment vertical="center"/>
    </xf>
    <xf numFmtId="0" fontId="15" fillId="0" borderId="41" xfId="0" applyFont="1" applyFill="1" applyBorder="1" applyAlignment="1" applyProtection="1">
      <alignment vertical="center"/>
    </xf>
    <xf numFmtId="0" fontId="28" fillId="0" borderId="7"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9" fillId="0" borderId="37" xfId="0" applyFont="1" applyFill="1" applyBorder="1" applyAlignment="1" applyProtection="1">
      <alignment vertical="center"/>
    </xf>
    <xf numFmtId="0" fontId="9" fillId="0" borderId="38" xfId="0" applyFont="1" applyFill="1" applyBorder="1" applyAlignment="1" applyProtection="1">
      <alignment vertical="center"/>
    </xf>
    <xf numFmtId="0" fontId="9" fillId="0" borderId="41" xfId="0" applyFont="1" applyFill="1" applyBorder="1" applyAlignment="1" applyProtection="1">
      <alignment vertical="center"/>
    </xf>
    <xf numFmtId="0" fontId="4" fillId="0" borderId="9"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2"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0" fillId="0" borderId="18" xfId="0" applyFont="1" applyFill="1" applyBorder="1" applyAlignment="1" applyProtection="1">
      <alignment horizontal="left" vertical="center"/>
    </xf>
    <xf numFmtId="0" fontId="0" fillId="0" borderId="23" xfId="0" applyFont="1" applyFill="1" applyBorder="1" applyAlignment="1" applyProtection="1">
      <alignment horizontal="left" vertical="center"/>
    </xf>
    <xf numFmtId="0" fontId="0" fillId="0" borderId="27" xfId="0" applyFont="1" applyFill="1" applyBorder="1" applyAlignment="1" applyProtection="1">
      <alignment horizontal="left" vertical="center"/>
    </xf>
    <xf numFmtId="0" fontId="22" fillId="0" borderId="43" xfId="0" applyFont="1" applyFill="1" applyBorder="1" applyAlignment="1" applyProtection="1">
      <alignment horizontal="left" vertical="center"/>
    </xf>
    <xf numFmtId="0" fontId="22" fillId="0" borderId="40" xfId="0" applyFont="1" applyFill="1" applyBorder="1" applyAlignment="1" applyProtection="1">
      <alignment horizontal="left" vertical="center"/>
    </xf>
    <xf numFmtId="0" fontId="22" fillId="0" borderId="44" xfId="0" applyFont="1" applyFill="1" applyBorder="1" applyAlignment="1" applyProtection="1">
      <alignment horizontal="left" vertical="center"/>
    </xf>
    <xf numFmtId="0" fontId="0" fillId="5" borderId="25" xfId="0" applyFont="1" applyFill="1" applyBorder="1" applyAlignment="1" applyProtection="1">
      <alignment horizontal="left" vertical="top" wrapText="1"/>
      <protection locked="0"/>
    </xf>
    <xf numFmtId="0" fontId="0" fillId="5" borderId="26"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center" wrapText="1"/>
    </xf>
    <xf numFmtId="0" fontId="0" fillId="0" borderId="23" xfId="0" applyFill="1" applyBorder="1" applyAlignment="1" applyProtection="1">
      <alignment horizontal="left" vertical="center" wrapText="1"/>
    </xf>
    <xf numFmtId="0" fontId="0" fillId="0" borderId="27" xfId="0" applyFill="1" applyBorder="1" applyAlignment="1" applyProtection="1">
      <alignment horizontal="left" vertical="center" wrapText="1"/>
    </xf>
    <xf numFmtId="0" fontId="43" fillId="5" borderId="18" xfId="0" applyFont="1" applyFill="1" applyBorder="1" applyAlignment="1" applyProtection="1">
      <alignment horizontal="left" vertical="center" wrapText="1"/>
      <protection locked="0"/>
    </xf>
    <xf numFmtId="0" fontId="43" fillId="5" borderId="23"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xf>
    <xf numFmtId="0" fontId="15" fillId="0" borderId="23" xfId="0" applyFont="1" applyFill="1" applyBorder="1" applyAlignment="1" applyProtection="1">
      <alignment horizontal="left" vertical="center"/>
    </xf>
    <xf numFmtId="0" fontId="15" fillId="0" borderId="17"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28" fillId="0" borderId="7"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9" fillId="0" borderId="28"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3" xfId="0" applyFont="1" applyFill="1" applyBorder="1" applyAlignment="1" applyProtection="1">
      <alignment vertical="center"/>
    </xf>
    <xf numFmtId="0" fontId="4" fillId="0" borderId="25" xfId="0" applyNumberFormat="1" applyFont="1" applyFill="1" applyBorder="1" applyAlignment="1" applyProtection="1">
      <alignment horizontal="left" vertical="center" wrapText="1"/>
    </xf>
    <xf numFmtId="0" fontId="4" fillId="0" borderId="26"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15" fillId="0" borderId="11" xfId="0" applyFont="1" applyFill="1" applyBorder="1" applyAlignment="1" applyProtection="1"/>
    <xf numFmtId="0" fontId="15" fillId="0" borderId="12" xfId="0" applyFont="1" applyFill="1" applyBorder="1" applyAlignment="1" applyProtection="1"/>
    <xf numFmtId="0" fontId="15" fillId="0" borderId="25"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8" fillId="0" borderId="25" xfId="0" applyFont="1" applyFill="1" applyBorder="1" applyAlignment="1" applyProtection="1">
      <alignment horizontal="left" vertical="top" wrapText="1"/>
    </xf>
    <xf numFmtId="0" fontId="8" fillId="0" borderId="26" xfId="0" applyFont="1" applyFill="1" applyBorder="1" applyAlignment="1" applyProtection="1">
      <alignment horizontal="left" vertical="top" wrapText="1"/>
    </xf>
    <xf numFmtId="0" fontId="8" fillId="0" borderId="19" xfId="0" applyFont="1" applyFill="1" applyBorder="1" applyAlignment="1" applyProtection="1">
      <alignment horizontal="left" vertical="top"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17" xfId="0" applyFont="1" applyBorder="1" applyAlignment="1">
      <alignment horizontal="left" vertical="center" wrapText="1"/>
    </xf>
    <xf numFmtId="0" fontId="9" fillId="0" borderId="23" xfId="0" applyFont="1" applyBorder="1" applyAlignment="1">
      <alignment horizontal="left" vertical="center" wrapText="1"/>
    </xf>
    <xf numFmtId="0" fontId="9" fillId="0" borderId="27" xfId="0" applyFont="1" applyBorder="1" applyAlignment="1">
      <alignment horizontal="left" vertical="center" wrapText="1"/>
    </xf>
    <xf numFmtId="0" fontId="15" fillId="0" borderId="35" xfId="0" applyFont="1" applyBorder="1" applyAlignment="1">
      <alignment horizontal="left" vertical="center" wrapText="1"/>
    </xf>
    <xf numFmtId="0" fontId="15" fillId="0" borderId="6" xfId="0" applyFont="1" applyBorder="1" applyAlignment="1">
      <alignment horizontal="left" vertical="center" wrapText="1"/>
    </xf>
    <xf numFmtId="0" fontId="32" fillId="3" borderId="25" xfId="0" applyFont="1" applyFill="1" applyBorder="1" applyAlignment="1">
      <alignment horizontal="left" vertical="center"/>
    </xf>
    <xf numFmtId="0" fontId="32" fillId="3" borderId="26" xfId="0" applyFont="1" applyFill="1" applyBorder="1" applyAlignment="1">
      <alignment horizontal="left" vertical="center"/>
    </xf>
    <xf numFmtId="0" fontId="32" fillId="3" borderId="19" xfId="0" applyFont="1" applyFill="1" applyBorder="1" applyAlignment="1">
      <alignment horizontal="left" vertical="center"/>
    </xf>
    <xf numFmtId="0" fontId="51" fillId="0" borderId="5" xfId="0" applyFont="1" applyBorder="1" applyAlignment="1">
      <alignment horizontal="left" wrapText="1"/>
    </xf>
    <xf numFmtId="0" fontId="51" fillId="0" borderId="0" xfId="0" applyFont="1" applyAlignment="1">
      <alignment horizontal="left" wrapText="1"/>
    </xf>
    <xf numFmtId="0" fontId="18" fillId="12" borderId="17" xfId="0" applyFont="1" applyFill="1" applyBorder="1" applyAlignment="1" applyProtection="1">
      <alignment horizontal="right" vertical="center" wrapText="1"/>
    </xf>
    <xf numFmtId="0" fontId="18" fillId="12" borderId="23" xfId="0" applyFont="1" applyFill="1" applyBorder="1" applyAlignment="1" applyProtection="1">
      <alignment horizontal="right" vertical="center" wrapText="1"/>
    </xf>
    <xf numFmtId="0" fontId="15" fillId="0" borderId="35"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50" fillId="4" borderId="25" xfId="0" applyFont="1" applyFill="1" applyBorder="1" applyAlignment="1" applyProtection="1">
      <alignment horizontal="left" vertical="top" wrapText="1"/>
      <protection locked="0"/>
    </xf>
    <xf numFmtId="0" fontId="50" fillId="4" borderId="26" xfId="0" applyFont="1" applyFill="1" applyBorder="1" applyAlignment="1" applyProtection="1">
      <alignment horizontal="left" vertical="top" wrapText="1"/>
      <protection locked="0"/>
    </xf>
    <xf numFmtId="0" fontId="50" fillId="4" borderId="19" xfId="0" applyFont="1" applyFill="1" applyBorder="1" applyAlignment="1" applyProtection="1">
      <alignment horizontal="left" vertical="top" wrapText="1"/>
      <protection locked="0"/>
    </xf>
    <xf numFmtId="0" fontId="45" fillId="0" borderId="7" xfId="0" applyFont="1" applyFill="1" applyBorder="1" applyAlignment="1" applyProtection="1">
      <alignment horizontal="center" vertical="center"/>
    </xf>
    <xf numFmtId="0" fontId="45" fillId="0" borderId="14" xfId="0" applyFont="1" applyFill="1" applyBorder="1" applyAlignment="1" applyProtection="1">
      <alignment horizontal="center" vertical="center"/>
    </xf>
    <xf numFmtId="0" fontId="45" fillId="0" borderId="15" xfId="0" applyFont="1" applyFill="1" applyBorder="1" applyAlignment="1" applyProtection="1">
      <alignment horizontal="center" vertical="center"/>
    </xf>
    <xf numFmtId="0" fontId="15" fillId="0" borderId="27" xfId="0" applyFont="1" applyFill="1" applyBorder="1" applyAlignment="1" applyProtection="1">
      <alignment horizontal="left" vertical="center"/>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19" xfId="0" applyFont="1" applyBorder="1" applyAlignment="1">
      <alignment horizontal="left" vertical="top" wrapText="1"/>
    </xf>
    <xf numFmtId="0" fontId="32" fillId="3" borderId="25" xfId="0" applyFont="1" applyFill="1" applyBorder="1" applyAlignment="1" applyProtection="1">
      <alignment horizontal="center" vertical="center"/>
    </xf>
    <xf numFmtId="0" fontId="32" fillId="3" borderId="26" xfId="0" applyFont="1" applyFill="1" applyBorder="1" applyAlignment="1" applyProtection="1">
      <alignment horizontal="center" vertical="center"/>
    </xf>
    <xf numFmtId="0" fontId="32" fillId="3" borderId="19" xfId="0" applyFont="1" applyFill="1" applyBorder="1" applyAlignment="1" applyProtection="1">
      <alignment horizontal="center" vertical="center"/>
    </xf>
    <xf numFmtId="0" fontId="3" fillId="0" borderId="35"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2" fillId="3" borderId="25" xfId="0" applyFont="1" applyFill="1" applyBorder="1" applyAlignment="1" applyProtection="1">
      <alignment horizontal="left" vertical="center"/>
    </xf>
    <xf numFmtId="0" fontId="32" fillId="3" borderId="26" xfId="0" applyFont="1" applyFill="1" applyBorder="1" applyAlignment="1" applyProtection="1">
      <alignment horizontal="left" vertical="center"/>
    </xf>
    <xf numFmtId="0" fontId="32" fillId="3" borderId="19"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32" xfId="0" applyFont="1" applyBorder="1" applyAlignment="1">
      <alignment horizontal="left" vertical="top" wrapText="1"/>
    </xf>
    <xf numFmtId="0" fontId="9" fillId="0" borderId="17" xfId="0" applyFont="1" applyBorder="1" applyAlignment="1" applyProtection="1">
      <alignment horizontal="left" vertical="center" wrapText="1"/>
    </xf>
    <xf numFmtId="0" fontId="9" fillId="0" borderId="23" xfId="0" applyFont="1" applyBorder="1" applyAlignment="1" applyProtection="1">
      <alignment horizontal="left" vertical="center" wrapText="1"/>
    </xf>
  </cellXfs>
  <cellStyles count="5">
    <cellStyle name="Comma" xfId="1" builtinId="3"/>
    <cellStyle name="Currency" xfId="2" builtinId="4"/>
    <cellStyle name="Hyperlink" xfId="3" builtinId="8"/>
    <cellStyle name="Normal" xfId="0" builtinId="0"/>
    <cellStyle name="Percent" xfId="4" builtinId="5"/>
  </cellStyles>
  <dxfs count="6">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367666</xdr:colOff>
      <xdr:row>65</xdr:row>
      <xdr:rowOff>104776</xdr:rowOff>
    </xdr:from>
    <xdr:to>
      <xdr:col>7</xdr:col>
      <xdr:colOff>12700</xdr:colOff>
      <xdr:row>82</xdr:row>
      <xdr:rowOff>37466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7666" y="13658851"/>
          <a:ext cx="9150984" cy="284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Reviewer notes:</a:t>
          </a:r>
        </a:p>
        <a:p>
          <a:r>
            <a:rPr lang="en-US" sz="1100">
              <a:solidFill>
                <a:schemeClr val="bg1">
                  <a:lumMod val="50000"/>
                </a:schemeClr>
              </a:solidFill>
            </a:rPr>
            <a:t>Explain any differences between</a:t>
          </a:r>
          <a:r>
            <a:rPr lang="en-US" sz="1100" baseline="0">
              <a:solidFill>
                <a:schemeClr val="bg1">
                  <a:lumMod val="50000"/>
                </a:schemeClr>
              </a:solidFill>
            </a:rPr>
            <a:t> the figures on these tables and those in the application for funds. If costs and subsidies are higher than historical costs, explain (i.e. visitability, prevailing wage):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nhousing.gov/homeownership/buy-a-home---refinanc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3"/>
  <sheetViews>
    <sheetView zoomScaleNormal="100" workbookViewId="0">
      <selection sqref="A1:J1"/>
    </sheetView>
  </sheetViews>
  <sheetFormatPr defaultColWidth="9.109375" defaultRowHeight="13.8" x14ac:dyDescent="0.3"/>
  <cols>
    <col min="1" max="1" width="19.5546875" style="110" customWidth="1"/>
    <col min="2" max="2" width="23.5546875" style="110" customWidth="1"/>
    <col min="3" max="4" width="17.88671875" style="110" customWidth="1"/>
    <col min="5" max="5" width="17" style="110" customWidth="1"/>
    <col min="6" max="6" width="4" style="110" customWidth="1"/>
    <col min="7" max="7" width="38.5546875" style="110" customWidth="1"/>
    <col min="8" max="9" width="17.88671875" style="110" customWidth="1"/>
    <col min="10" max="10" width="17" style="110" customWidth="1"/>
    <col min="11" max="11" width="10.77734375" style="110" customWidth="1"/>
    <col min="12" max="12" width="9.109375" style="110" customWidth="1"/>
    <col min="13" max="16384" width="9.109375" style="110"/>
  </cols>
  <sheetData>
    <row r="1" spans="1:32" ht="25.2" customHeight="1" thickBot="1" x14ac:dyDescent="0.35">
      <c r="A1" s="325" t="s">
        <v>185</v>
      </c>
      <c r="B1" s="325"/>
      <c r="C1" s="325"/>
      <c r="D1" s="325"/>
      <c r="E1" s="325"/>
      <c r="F1" s="325"/>
      <c r="G1" s="325"/>
      <c r="H1" s="325"/>
      <c r="I1" s="325"/>
      <c r="J1" s="325"/>
    </row>
    <row r="2" spans="1:32" ht="18.75" customHeight="1" x14ac:dyDescent="0.3">
      <c r="A2" s="200" t="s">
        <v>78</v>
      </c>
      <c r="B2" s="330"/>
      <c r="C2" s="331"/>
      <c r="D2" s="331"/>
      <c r="E2" s="332"/>
      <c r="F2" s="201"/>
      <c r="G2" s="200" t="s">
        <v>79</v>
      </c>
      <c r="H2" s="333" t="s">
        <v>21</v>
      </c>
      <c r="I2" s="331"/>
      <c r="J2" s="332"/>
      <c r="K2" s="202"/>
      <c r="M2" s="117"/>
      <c r="N2" s="117"/>
      <c r="O2" s="117"/>
      <c r="P2" s="117"/>
      <c r="Q2" s="117"/>
      <c r="R2" s="117"/>
      <c r="S2" s="117"/>
      <c r="T2" s="117"/>
      <c r="U2" s="117"/>
      <c r="V2" s="117"/>
      <c r="W2" s="117"/>
      <c r="X2" s="117"/>
      <c r="Y2" s="117"/>
      <c r="Z2" s="117"/>
      <c r="AA2" s="117"/>
      <c r="AB2" s="117"/>
      <c r="AC2" s="117"/>
      <c r="AD2" s="117"/>
      <c r="AE2" s="117"/>
      <c r="AF2" s="117"/>
    </row>
    <row r="3" spans="1:32" ht="18.75" customHeight="1" thickBot="1" x14ac:dyDescent="0.35">
      <c r="A3" s="203" t="s">
        <v>80</v>
      </c>
      <c r="B3" s="334"/>
      <c r="C3" s="335"/>
      <c r="D3" s="335"/>
      <c r="E3" s="336"/>
      <c r="F3" s="204"/>
      <c r="G3" s="205" t="s">
        <v>81</v>
      </c>
      <c r="H3" s="334"/>
      <c r="I3" s="335"/>
      <c r="J3" s="336"/>
      <c r="K3" s="206"/>
      <c r="M3" s="117"/>
      <c r="N3" s="117"/>
      <c r="O3" s="117"/>
      <c r="P3" s="117"/>
      <c r="Q3" s="117"/>
      <c r="R3" s="117"/>
      <c r="S3" s="117"/>
      <c r="T3" s="117"/>
      <c r="U3" s="117"/>
      <c r="V3" s="117"/>
      <c r="W3" s="117"/>
      <c r="X3" s="117"/>
      <c r="Y3" s="117"/>
      <c r="Z3" s="117"/>
      <c r="AA3" s="117"/>
      <c r="AB3" s="117"/>
      <c r="AC3" s="117"/>
      <c r="AD3" s="117"/>
      <c r="AE3" s="117"/>
      <c r="AF3" s="117"/>
    </row>
    <row r="4" spans="1:32" s="137" customFormat="1" ht="18.75" customHeight="1" thickBot="1" x14ac:dyDescent="0.35">
      <c r="A4" s="207"/>
      <c r="B4" s="208"/>
      <c r="C4" s="208"/>
      <c r="D4" s="208"/>
      <c r="E4" s="208"/>
      <c r="F4" s="204"/>
      <c r="G4" s="209"/>
      <c r="H4" s="208"/>
      <c r="I4" s="208"/>
      <c r="J4" s="208"/>
      <c r="K4" s="206"/>
      <c r="M4" s="210"/>
      <c r="N4" s="210"/>
      <c r="O4" s="210"/>
      <c r="P4" s="210"/>
      <c r="Q4" s="210"/>
      <c r="R4" s="210"/>
      <c r="S4" s="210"/>
      <c r="T4" s="210"/>
      <c r="U4" s="210"/>
      <c r="V4" s="210"/>
      <c r="W4" s="210"/>
      <c r="X4" s="210"/>
      <c r="Y4" s="210"/>
      <c r="Z4" s="210"/>
      <c r="AA4" s="210"/>
      <c r="AB4" s="210"/>
      <c r="AC4" s="210"/>
      <c r="AD4" s="210"/>
      <c r="AE4" s="210"/>
      <c r="AF4" s="210"/>
    </row>
    <row r="5" spans="1:32" ht="18.75" customHeight="1" thickBot="1" x14ac:dyDescent="0.35">
      <c r="A5" s="337" t="s">
        <v>82</v>
      </c>
      <c r="B5" s="338"/>
      <c r="C5" s="338"/>
      <c r="D5" s="338"/>
      <c r="E5" s="339"/>
      <c r="F5" s="211"/>
      <c r="G5" s="212"/>
      <c r="H5" s="213"/>
      <c r="I5" s="213"/>
      <c r="J5" s="213"/>
      <c r="K5" s="214"/>
    </row>
    <row r="6" spans="1:32" ht="28.2" thickBot="1" x14ac:dyDescent="0.35">
      <c r="A6" s="215" t="s">
        <v>83</v>
      </c>
      <c r="B6" s="216">
        <f>I18</f>
        <v>0</v>
      </c>
      <c r="C6" s="346" t="s">
        <v>84</v>
      </c>
      <c r="D6" s="347"/>
      <c r="E6" s="217">
        <f>I27+I28</f>
        <v>0</v>
      </c>
      <c r="F6" s="211"/>
      <c r="G6" s="218" t="s">
        <v>170</v>
      </c>
      <c r="H6" s="218" t="s">
        <v>85</v>
      </c>
      <c r="I6" s="219" t="s">
        <v>86</v>
      </c>
      <c r="J6" s="218" t="s">
        <v>87</v>
      </c>
      <c r="K6" s="214"/>
    </row>
    <row r="7" spans="1:32" ht="18.75" customHeight="1" x14ac:dyDescent="0.3">
      <c r="A7" s="220" t="s">
        <v>88</v>
      </c>
      <c r="B7" s="221">
        <f>'Proj. Info Fin. Wksht'!G47</f>
        <v>0</v>
      </c>
      <c r="C7" s="348" t="s">
        <v>89</v>
      </c>
      <c r="D7" s="349"/>
      <c r="E7" s="221">
        <f>D27</f>
        <v>0</v>
      </c>
      <c r="F7" s="211"/>
      <c r="G7" s="222" t="s">
        <v>66</v>
      </c>
      <c r="H7" s="223">
        <f>'Proj. Info Fin. Wksht'!G25</f>
        <v>0</v>
      </c>
      <c r="I7" s="224">
        <v>0</v>
      </c>
      <c r="J7" s="223">
        <f>I7*$B$9</f>
        <v>0</v>
      </c>
      <c r="K7" s="214"/>
    </row>
    <row r="8" spans="1:32" ht="18.75" customHeight="1" x14ac:dyDescent="0.3">
      <c r="A8" s="225" t="s">
        <v>90</v>
      </c>
      <c r="B8" s="226">
        <f>I24</f>
        <v>0</v>
      </c>
      <c r="C8" s="317" t="s">
        <v>91</v>
      </c>
      <c r="D8" s="318"/>
      <c r="E8" s="221">
        <f>I31</f>
        <v>0</v>
      </c>
      <c r="F8" s="211"/>
      <c r="G8" s="227" t="s">
        <v>67</v>
      </c>
      <c r="H8" s="228">
        <f>'Proj. Info Fin. Wksht'!G26</f>
        <v>0</v>
      </c>
      <c r="I8" s="229">
        <v>0</v>
      </c>
      <c r="J8" s="228">
        <f>I8*$B$9</f>
        <v>0</v>
      </c>
      <c r="K8" s="214"/>
    </row>
    <row r="9" spans="1:32" ht="18.75" customHeight="1" thickBot="1" x14ac:dyDescent="0.35">
      <c r="A9" s="230" t="s">
        <v>92</v>
      </c>
      <c r="B9" s="231">
        <v>0</v>
      </c>
      <c r="C9" s="319" t="s">
        <v>153</v>
      </c>
      <c r="D9" s="320"/>
      <c r="E9" s="231">
        <v>0</v>
      </c>
      <c r="F9" s="211"/>
      <c r="G9" s="227" t="s">
        <v>93</v>
      </c>
      <c r="H9" s="228">
        <f>'Proj. Info Fin. Wksht'!G27</f>
        <v>0</v>
      </c>
      <c r="I9" s="229">
        <v>0</v>
      </c>
      <c r="J9" s="228">
        <f>I9*$B$9</f>
        <v>0</v>
      </c>
      <c r="K9" s="214"/>
    </row>
    <row r="10" spans="1:32" ht="18.75" customHeight="1" thickBot="1" x14ac:dyDescent="0.35">
      <c r="A10" s="232"/>
      <c r="B10" s="213"/>
      <c r="C10" s="213"/>
      <c r="D10" s="233"/>
      <c r="E10" s="213"/>
      <c r="F10" s="211"/>
      <c r="G10" s="234" t="s">
        <v>94</v>
      </c>
      <c r="H10" s="228">
        <f>'Proj. Info Fin. Wksht'!G28</f>
        <v>0</v>
      </c>
      <c r="I10" s="229">
        <v>0</v>
      </c>
      <c r="J10" s="228">
        <f>I10*$B$9</f>
        <v>0</v>
      </c>
      <c r="K10" s="214"/>
    </row>
    <row r="11" spans="1:32" ht="18.75" customHeight="1" thickBot="1" x14ac:dyDescent="0.35">
      <c r="A11" s="321" t="s">
        <v>173</v>
      </c>
      <c r="B11" s="322"/>
      <c r="C11" s="235" t="s">
        <v>85</v>
      </c>
      <c r="D11" s="236" t="s">
        <v>86</v>
      </c>
      <c r="E11" s="235" t="s">
        <v>87</v>
      </c>
      <c r="F11" s="211"/>
      <c r="G11" s="227" t="s">
        <v>95</v>
      </c>
      <c r="H11" s="228">
        <f>'Proj. Info Fin. Wksht'!G32</f>
        <v>0</v>
      </c>
      <c r="I11" s="229">
        <v>0</v>
      </c>
      <c r="J11" s="228">
        <f>I11*$B$9</f>
        <v>0</v>
      </c>
      <c r="K11" s="214"/>
    </row>
    <row r="12" spans="1:32" ht="27.6" x14ac:dyDescent="0.3">
      <c r="A12" s="326" t="s">
        <v>181</v>
      </c>
      <c r="B12" s="327"/>
      <c r="C12" s="303">
        <f>' Value Gap and Subsidy Need'!H11</f>
        <v>0</v>
      </c>
      <c r="D12" s="304">
        <v>0</v>
      </c>
      <c r="E12" s="305">
        <f>D12*$B$9</f>
        <v>0</v>
      </c>
      <c r="F12" s="211"/>
      <c r="G12" s="237" t="s">
        <v>171</v>
      </c>
      <c r="H12" s="238">
        <v>0</v>
      </c>
      <c r="I12" s="238">
        <v>0</v>
      </c>
      <c r="J12" s="198"/>
      <c r="K12" s="214"/>
    </row>
    <row r="13" spans="1:32" ht="18.600000000000001" customHeight="1" thickBot="1" x14ac:dyDescent="0.35">
      <c r="A13" s="340" t="s">
        <v>155</v>
      </c>
      <c r="B13" s="341"/>
      <c r="C13" s="302">
        <f>SUM(C12:C12)</f>
        <v>0</v>
      </c>
      <c r="D13" s="302">
        <v>0</v>
      </c>
      <c r="E13" s="239">
        <f>D13*$B$9</f>
        <v>0</v>
      </c>
      <c r="F13" s="213"/>
      <c r="G13" s="237" t="s">
        <v>154</v>
      </c>
      <c r="H13" s="85" t="e">
        <f>-((H12-H11)/H12)</f>
        <v>#DIV/0!</v>
      </c>
      <c r="I13" s="85" t="e">
        <f>-((I12-I11)/I12)</f>
        <v>#DIV/0!</v>
      </c>
      <c r="J13" s="86"/>
      <c r="K13" s="213"/>
      <c r="V13" s="107"/>
      <c r="W13" s="107"/>
      <c r="X13" s="107"/>
      <c r="Y13" s="107"/>
      <c r="Z13" s="107"/>
      <c r="AA13" s="107"/>
      <c r="AB13" s="107"/>
      <c r="AC13" s="107"/>
      <c r="AD13" s="107"/>
      <c r="AE13" s="107"/>
    </row>
    <row r="14" spans="1:32" ht="28.8" customHeight="1" x14ac:dyDescent="0.3">
      <c r="A14" s="342" t="s">
        <v>190</v>
      </c>
      <c r="B14" s="343"/>
      <c r="C14" s="242">
        <v>0</v>
      </c>
      <c r="D14" s="242">
        <v>0</v>
      </c>
      <c r="E14" s="243"/>
      <c r="F14" s="213"/>
      <c r="G14" s="311" t="s">
        <v>191</v>
      </c>
      <c r="H14" s="241">
        <v>0</v>
      </c>
      <c r="I14" s="241">
        <v>0</v>
      </c>
      <c r="J14" s="86"/>
      <c r="K14" s="213"/>
      <c r="V14" s="107"/>
      <c r="W14" s="107"/>
      <c r="X14" s="107"/>
      <c r="Y14" s="107"/>
      <c r="Z14" s="107"/>
      <c r="AA14" s="107"/>
      <c r="AB14" s="107"/>
      <c r="AC14" s="107"/>
      <c r="AD14" s="107"/>
      <c r="AE14" s="107"/>
    </row>
    <row r="15" spans="1:32" ht="18.75" customHeight="1" thickBot="1" x14ac:dyDescent="0.35">
      <c r="A15" s="344" t="s">
        <v>96</v>
      </c>
      <c r="B15" s="345"/>
      <c r="C15" s="85" t="e">
        <f>-((C14-(C12))/C14)</f>
        <v>#DIV/0!</v>
      </c>
      <c r="D15" s="85" t="e">
        <f>-((D14-(D12))/D14)</f>
        <v>#DIV/0!</v>
      </c>
      <c r="E15" s="244"/>
      <c r="F15" s="107"/>
      <c r="G15" s="311" t="s">
        <v>192</v>
      </c>
      <c r="H15" s="85" t="e">
        <f>-((H14-H11)/H14)</f>
        <v>#DIV/0!</v>
      </c>
      <c r="I15" s="85" t="e">
        <f>-((I14-I11)/I14)</f>
        <v>#DIV/0!</v>
      </c>
      <c r="J15" s="199"/>
      <c r="K15" s="107"/>
    </row>
    <row r="16" spans="1:32" ht="18.75" customHeight="1" x14ac:dyDescent="0.3">
      <c r="A16" s="250" t="str">
        <f>' Value Gap and Subsidy Need'!A12</f>
        <v>Select to Enter</v>
      </c>
      <c r="B16" s="251" t="str">
        <f>' Value Gap and Subsidy Need'!B12</f>
        <v>[enter name of source]</v>
      </c>
      <c r="C16" s="252">
        <f>' Value Gap and Subsidy Need'!H12</f>
        <v>0</v>
      </c>
      <c r="D16" s="253">
        <v>0</v>
      </c>
      <c r="E16" s="254">
        <f>D16*$B$9</f>
        <v>0</v>
      </c>
      <c r="G16" s="245" t="s">
        <v>97</v>
      </c>
      <c r="H16" s="228">
        <f>'Proj. Info Fin. Wksht'!G39</f>
        <v>0</v>
      </c>
      <c r="I16" s="229">
        <v>0</v>
      </c>
      <c r="J16" s="246">
        <f>I16*$B$9</f>
        <v>0</v>
      </c>
    </row>
    <row r="17" spans="1:10" ht="18.75" customHeight="1" thickBot="1" x14ac:dyDescent="0.35">
      <c r="A17" s="250" t="str">
        <f>' Value Gap and Subsidy Need'!A13</f>
        <v>Select to Enter</v>
      </c>
      <c r="B17" s="251" t="str">
        <f>' Value Gap and Subsidy Need'!B13</f>
        <v>[enter name of source]</v>
      </c>
      <c r="C17" s="252">
        <f>' Value Gap and Subsidy Need'!H13</f>
        <v>0</v>
      </c>
      <c r="D17" s="253">
        <v>0</v>
      </c>
      <c r="E17" s="254">
        <f t="shared" ref="E17:E23" si="0">D17*$B$9</f>
        <v>0</v>
      </c>
      <c r="G17" s="247" t="s">
        <v>98</v>
      </c>
      <c r="H17" s="248">
        <f>'Proj. Info Fin. Wksht'!G40</f>
        <v>0</v>
      </c>
      <c r="I17" s="249">
        <v>0</v>
      </c>
      <c r="J17" s="248">
        <f>I17*$B$9</f>
        <v>0</v>
      </c>
    </row>
    <row r="18" spans="1:10" s="107" customFormat="1" ht="18.75" customHeight="1" thickBot="1" x14ac:dyDescent="0.35">
      <c r="A18" s="250" t="str">
        <f>' Value Gap and Subsidy Need'!A14</f>
        <v>Select to Enter</v>
      </c>
      <c r="B18" s="251" t="str">
        <f>' Value Gap and Subsidy Need'!B14</f>
        <v>[enter name of source]</v>
      </c>
      <c r="C18" s="252">
        <f>' Value Gap and Subsidy Need'!H14</f>
        <v>0</v>
      </c>
      <c r="D18" s="253">
        <v>0</v>
      </c>
      <c r="E18" s="254">
        <f t="shared" si="0"/>
        <v>0</v>
      </c>
      <c r="G18" s="255" t="s">
        <v>156</v>
      </c>
      <c r="H18" s="87">
        <f>SUM(H7:H11)+H17</f>
        <v>0</v>
      </c>
      <c r="I18" s="87">
        <f>SUM(I7:I11)+I17</f>
        <v>0</v>
      </c>
      <c r="J18" s="87">
        <f>I18*$B$9</f>
        <v>0</v>
      </c>
    </row>
    <row r="19" spans="1:10" ht="18.75" customHeight="1" x14ac:dyDescent="0.3">
      <c r="A19" s="250" t="str">
        <f>' Value Gap and Subsidy Need'!A15</f>
        <v>Select to Enter</v>
      </c>
      <c r="B19" s="251" t="str">
        <f>' Value Gap and Subsidy Need'!B15</f>
        <v>[enter name of source]</v>
      </c>
      <c r="C19" s="252">
        <f>' Value Gap and Subsidy Need'!H15</f>
        <v>0</v>
      </c>
      <c r="D19" s="253">
        <v>0</v>
      </c>
      <c r="E19" s="254">
        <f t="shared" si="0"/>
        <v>0</v>
      </c>
      <c r="G19" s="256" t="s">
        <v>172</v>
      </c>
      <c r="H19" s="257">
        <v>0</v>
      </c>
      <c r="I19" s="257">
        <v>0</v>
      </c>
      <c r="J19" s="309"/>
    </row>
    <row r="20" spans="1:10" ht="18.75" customHeight="1" x14ac:dyDescent="0.3">
      <c r="A20" s="250" t="str">
        <f>' Value Gap and Subsidy Need'!A16</f>
        <v>Select to Enter</v>
      </c>
      <c r="B20" s="251" t="str">
        <f>' Value Gap and Subsidy Need'!B16</f>
        <v>[enter name of source]</v>
      </c>
      <c r="C20" s="252">
        <f>' Value Gap and Subsidy Need'!H16</f>
        <v>0</v>
      </c>
      <c r="D20" s="258">
        <v>0</v>
      </c>
      <c r="E20" s="254">
        <f t="shared" si="0"/>
        <v>0</v>
      </c>
      <c r="G20" s="308" t="s">
        <v>96</v>
      </c>
      <c r="H20" s="85" t="e">
        <f>-((H19-H18)/H19)</f>
        <v>#DIV/0!</v>
      </c>
      <c r="I20" s="85" t="e">
        <f>-((I19-I18)/I19)</f>
        <v>#DIV/0!</v>
      </c>
      <c r="J20" s="86"/>
    </row>
    <row r="21" spans="1:10" ht="18.75" customHeight="1" x14ac:dyDescent="0.3">
      <c r="A21" s="250" t="str">
        <f>' Value Gap and Subsidy Need'!A17</f>
        <v>Select to Enter</v>
      </c>
      <c r="B21" s="251" t="str">
        <f>' Value Gap and Subsidy Need'!B17</f>
        <v>[enter name of source]</v>
      </c>
      <c r="C21" s="252">
        <f>' Value Gap and Subsidy Need'!H17</f>
        <v>0</v>
      </c>
      <c r="D21" s="258">
        <v>0</v>
      </c>
      <c r="E21" s="254">
        <f t="shared" si="0"/>
        <v>0</v>
      </c>
      <c r="G21" s="312" t="s">
        <v>188</v>
      </c>
      <c r="H21" s="314">
        <v>0</v>
      </c>
      <c r="I21" s="314">
        <v>0</v>
      </c>
      <c r="J21" s="86"/>
    </row>
    <row r="22" spans="1:10" ht="18.75" customHeight="1" thickBot="1" x14ac:dyDescent="0.35">
      <c r="A22" s="250" t="str">
        <f>' Value Gap and Subsidy Need'!A18</f>
        <v>Select to Enter</v>
      </c>
      <c r="B22" s="251" t="str">
        <f>' Value Gap and Subsidy Need'!B18</f>
        <v>[enter name of source]</v>
      </c>
      <c r="C22" s="252">
        <f>' Value Gap and Subsidy Need'!H18</f>
        <v>0</v>
      </c>
      <c r="D22" s="258">
        <v>0</v>
      </c>
      <c r="E22" s="254">
        <f t="shared" si="0"/>
        <v>0</v>
      </c>
      <c r="G22" s="313" t="s">
        <v>189</v>
      </c>
      <c r="H22" s="88" t="e">
        <f>-((H21-H18)/H21)</f>
        <v>#DIV/0!</v>
      </c>
      <c r="I22" s="88" t="e">
        <f>-((I21-I18)/I21)</f>
        <v>#DIV/0!</v>
      </c>
      <c r="J22" s="310"/>
    </row>
    <row r="23" spans="1:10" ht="18.75" customHeight="1" thickBot="1" x14ac:dyDescent="0.35">
      <c r="A23" s="250" t="str">
        <f>' Value Gap and Subsidy Need'!A19</f>
        <v>Select to Enter</v>
      </c>
      <c r="B23" s="251" t="str">
        <f>' Value Gap and Subsidy Need'!B19</f>
        <v>[enter name of source]</v>
      </c>
      <c r="C23" s="252">
        <f>' Value Gap and Subsidy Need'!H19</f>
        <v>0</v>
      </c>
      <c r="D23" s="258">
        <v>0</v>
      </c>
      <c r="E23" s="254">
        <f t="shared" si="0"/>
        <v>0</v>
      </c>
    </row>
    <row r="24" spans="1:10" ht="18.75" customHeight="1" thickBot="1" x14ac:dyDescent="0.35">
      <c r="A24" s="323" t="s">
        <v>99</v>
      </c>
      <c r="B24" s="324"/>
      <c r="C24" s="89">
        <f>SUM(C12:C12,C16:C23)</f>
        <v>0</v>
      </c>
      <c r="D24" s="89">
        <f>SUM(D12:D12,D16:D23)</f>
        <v>0</v>
      </c>
      <c r="E24" s="89">
        <f>SUM(E12:E12,E16:E23)</f>
        <v>0</v>
      </c>
      <c r="G24" s="259" t="s">
        <v>100</v>
      </c>
      <c r="H24" s="90">
        <f>H18-$B$7</f>
        <v>0</v>
      </c>
      <c r="I24" s="90">
        <f>I18-$B$7</f>
        <v>0</v>
      </c>
      <c r="J24" s="260">
        <f>I24*$B$9</f>
        <v>0</v>
      </c>
    </row>
    <row r="25" spans="1:10" ht="18.75" customHeight="1" thickBot="1" x14ac:dyDescent="0.35">
      <c r="A25" s="261"/>
      <c r="B25" s="261"/>
      <c r="C25" s="261"/>
      <c r="D25" s="262"/>
      <c r="E25" s="262"/>
    </row>
    <row r="26" spans="1:10" ht="18.75" customHeight="1" thickBot="1" x14ac:dyDescent="0.35">
      <c r="A26" s="321" t="s">
        <v>157</v>
      </c>
      <c r="B26" s="322"/>
      <c r="C26" s="235" t="s">
        <v>85</v>
      </c>
      <c r="D26" s="236" t="s">
        <v>86</v>
      </c>
      <c r="E26" s="235" t="s">
        <v>87</v>
      </c>
      <c r="F26" s="117"/>
      <c r="G26" s="263" t="s">
        <v>158</v>
      </c>
      <c r="H26" s="235" t="s">
        <v>85</v>
      </c>
      <c r="I26" s="236" t="s">
        <v>86</v>
      </c>
      <c r="J26" s="235" t="s">
        <v>87</v>
      </c>
    </row>
    <row r="27" spans="1:10" ht="18.75" customHeight="1" x14ac:dyDescent="0.3">
      <c r="A27" s="264" t="s">
        <v>101</v>
      </c>
      <c r="B27" s="265"/>
      <c r="C27" s="266">
        <f>'Affordability Gap'!F16</f>
        <v>0</v>
      </c>
      <c r="D27" s="267">
        <v>0</v>
      </c>
      <c r="E27" s="268"/>
      <c r="G27" s="264" t="s">
        <v>102</v>
      </c>
      <c r="H27" s="266">
        <f>'Affordability Gap'!F9</f>
        <v>0</v>
      </c>
      <c r="I27" s="269">
        <v>0</v>
      </c>
      <c r="J27" s="91"/>
    </row>
    <row r="28" spans="1:10" ht="18.75" customHeight="1" thickBot="1" x14ac:dyDescent="0.35">
      <c r="A28" s="270" t="s">
        <v>103</v>
      </c>
      <c r="B28" s="271"/>
      <c r="C28" s="266">
        <f>'Affordability Gap'!F17</f>
        <v>0</v>
      </c>
      <c r="D28" s="267">
        <v>0</v>
      </c>
      <c r="E28" s="266">
        <f>D28*$E$9</f>
        <v>0</v>
      </c>
      <c r="G28" s="272" t="s">
        <v>104</v>
      </c>
      <c r="H28" s="273">
        <f>'Affordability Gap'!F10</f>
        <v>0</v>
      </c>
      <c r="I28" s="274">
        <v>0</v>
      </c>
      <c r="J28" s="92"/>
    </row>
    <row r="29" spans="1:10" ht="18.75" customHeight="1" thickBot="1" x14ac:dyDescent="0.35">
      <c r="A29" s="275" t="s">
        <v>105</v>
      </c>
      <c r="B29" s="276"/>
      <c r="C29" s="266">
        <f>'Affordability Gap'!F18</f>
        <v>0</v>
      </c>
      <c r="D29" s="267">
        <v>0</v>
      </c>
      <c r="E29" s="266">
        <f>D29*$E$9</f>
        <v>0</v>
      </c>
      <c r="G29" s="259" t="s">
        <v>106</v>
      </c>
      <c r="H29" s="93">
        <f>SUM(H27:H28)</f>
        <v>0</v>
      </c>
      <c r="I29" s="93">
        <f>SUM(I27:I28)</f>
        <v>0</v>
      </c>
      <c r="J29" s="94"/>
    </row>
    <row r="30" spans="1:10" ht="9.6" customHeight="1" thickBot="1" x14ac:dyDescent="0.35">
      <c r="A30" s="354" t="s">
        <v>180</v>
      </c>
      <c r="B30" s="355"/>
      <c r="C30" s="358">
        <f>'Affordability Gap'!F19</f>
        <v>0</v>
      </c>
      <c r="D30" s="360">
        <v>0</v>
      </c>
      <c r="E30" s="358">
        <f>D30*$E$9</f>
        <v>0</v>
      </c>
      <c r="G30" s="277"/>
      <c r="H30" s="192"/>
      <c r="I30" s="192"/>
      <c r="J30" s="193"/>
    </row>
    <row r="31" spans="1:10" ht="18.600000000000001" customHeight="1" thickBot="1" x14ac:dyDescent="0.35">
      <c r="A31" s="356"/>
      <c r="B31" s="357"/>
      <c r="C31" s="359"/>
      <c r="D31" s="361"/>
      <c r="E31" s="359"/>
      <c r="G31" s="259" t="s">
        <v>168</v>
      </c>
      <c r="H31" s="93">
        <f>H29-C27</f>
        <v>0</v>
      </c>
      <c r="I31" s="93">
        <f>I29-D27</f>
        <v>0</v>
      </c>
      <c r="J31" s="260">
        <f>I31*$E$9</f>
        <v>0</v>
      </c>
    </row>
    <row r="32" spans="1:10" ht="19.8" customHeight="1" thickBot="1" x14ac:dyDescent="0.35">
      <c r="A32" s="340" t="s">
        <v>155</v>
      </c>
      <c r="B32" s="341"/>
      <c r="C32" s="240">
        <f>SUM(C30:C31)</f>
        <v>0</v>
      </c>
      <c r="D32" s="240">
        <f>SUM(D30:D31)</f>
        <v>0</v>
      </c>
      <c r="E32" s="239">
        <f>D32*$E$9</f>
        <v>0</v>
      </c>
    </row>
    <row r="33" spans="1:11" ht="28.8" customHeight="1" thickBot="1" x14ac:dyDescent="0.35">
      <c r="A33" s="342" t="s">
        <v>193</v>
      </c>
      <c r="B33" s="343"/>
      <c r="C33" s="241">
        <v>0</v>
      </c>
      <c r="D33" s="278">
        <v>0</v>
      </c>
      <c r="E33" s="351"/>
      <c r="G33" s="263" t="s">
        <v>159</v>
      </c>
      <c r="H33" s="235" t="s">
        <v>85</v>
      </c>
      <c r="I33" s="236" t="s">
        <v>86</v>
      </c>
      <c r="J33" s="235" t="s">
        <v>87</v>
      </c>
    </row>
    <row r="34" spans="1:11" ht="18.75" customHeight="1" x14ac:dyDescent="0.3">
      <c r="A34" s="344" t="s">
        <v>96</v>
      </c>
      <c r="B34" s="345"/>
      <c r="C34" s="85" t="e">
        <f>-((C33-C30)/C33)</f>
        <v>#DIV/0!</v>
      </c>
      <c r="D34" s="85" t="e">
        <f>-((D33-D30)/D33)</f>
        <v>#DIV/0!</v>
      </c>
      <c r="E34" s="352"/>
      <c r="G34" s="264" t="s">
        <v>160</v>
      </c>
      <c r="H34" s="266">
        <f>SUM(C30:C31)</f>
        <v>0</v>
      </c>
      <c r="I34" s="269">
        <v>0</v>
      </c>
      <c r="J34" s="266">
        <f>I34*$E$9</f>
        <v>0</v>
      </c>
    </row>
    <row r="35" spans="1:11" ht="18.75" customHeight="1" thickBot="1" x14ac:dyDescent="0.35">
      <c r="A35" s="328" t="s">
        <v>111</v>
      </c>
      <c r="B35" s="329"/>
      <c r="C35" s="298">
        <f>'Affordability Gap'!F20</f>
        <v>0</v>
      </c>
      <c r="D35" s="299">
        <v>0</v>
      </c>
      <c r="E35" s="353"/>
      <c r="G35" s="272" t="s">
        <v>161</v>
      </c>
      <c r="H35" s="273">
        <f>'Affordability Gap'!F35</f>
        <v>0</v>
      </c>
      <c r="I35" s="274">
        <v>0</v>
      </c>
      <c r="J35" s="266">
        <f>I35*$E$9</f>
        <v>0</v>
      </c>
    </row>
    <row r="36" spans="1:11" ht="18.75" customHeight="1" thickBot="1" x14ac:dyDescent="0.35">
      <c r="A36" s="328" t="s">
        <v>112</v>
      </c>
      <c r="B36" s="329"/>
      <c r="C36" s="298">
        <f>'Affordability Gap'!F21</f>
        <v>0</v>
      </c>
      <c r="D36" s="299">
        <v>0</v>
      </c>
      <c r="E36" s="300">
        <f t="shared" ref="E36:E37" si="1">D36*$E$9</f>
        <v>0</v>
      </c>
      <c r="G36" s="279" t="s">
        <v>162</v>
      </c>
      <c r="H36" s="90">
        <f>SUM(H34:H35)</f>
        <v>0</v>
      </c>
      <c r="I36" s="90">
        <f>SUM(I34:I35)</f>
        <v>0</v>
      </c>
      <c r="J36" s="90">
        <f>I36*$E$9</f>
        <v>0</v>
      </c>
    </row>
    <row r="37" spans="1:11" ht="18.75" customHeight="1" thickBot="1" x14ac:dyDescent="0.35">
      <c r="A37" s="250" t="str">
        <f>'Affordability Gap'!A22</f>
        <v>Select to Enter</v>
      </c>
      <c r="B37" s="251" t="str">
        <f>'Affordability Gap'!B22</f>
        <v>[enter name of source]</v>
      </c>
      <c r="C37" s="282">
        <f>'Affordability Gap'!F22</f>
        <v>0</v>
      </c>
      <c r="D37" s="283">
        <v>0</v>
      </c>
      <c r="E37" s="282">
        <f t="shared" si="1"/>
        <v>0</v>
      </c>
      <c r="G37" s="280"/>
      <c r="H37" s="107"/>
      <c r="I37" s="107"/>
      <c r="J37" s="107"/>
    </row>
    <row r="38" spans="1:11" s="107" customFormat="1" ht="18.75" customHeight="1" thickBot="1" x14ac:dyDescent="0.35">
      <c r="A38" s="250" t="str">
        <f>'Affordability Gap'!A23</f>
        <v>Select to Enter</v>
      </c>
      <c r="B38" s="251" t="str">
        <f>'Affordability Gap'!B23</f>
        <v>[enter name of source]</v>
      </c>
      <c r="C38" s="282">
        <f>'Affordability Gap'!F23</f>
        <v>0</v>
      </c>
      <c r="D38" s="283">
        <v>0</v>
      </c>
      <c r="E38" s="282">
        <f t="shared" ref="E38:E44" si="2">D38*$E$9</f>
        <v>0</v>
      </c>
      <c r="G38" s="284" t="s">
        <v>169</v>
      </c>
      <c r="H38" s="285" t="s">
        <v>108</v>
      </c>
      <c r="I38" s="285" t="s">
        <v>109</v>
      </c>
      <c r="J38" s="286" t="s">
        <v>110</v>
      </c>
      <c r="K38" s="281"/>
    </row>
    <row r="39" spans="1:11" ht="18.75" customHeight="1" x14ac:dyDescent="0.3">
      <c r="A39" s="250" t="str">
        <f>'Affordability Gap'!A24</f>
        <v>Select to Enter</v>
      </c>
      <c r="B39" s="251" t="str">
        <f>'Affordability Gap'!B24</f>
        <v>[enter name of source]</v>
      </c>
      <c r="C39" s="282">
        <f>'Affordability Gap'!F24</f>
        <v>0</v>
      </c>
      <c r="D39" s="283">
        <v>0</v>
      </c>
      <c r="E39" s="282">
        <f t="shared" si="2"/>
        <v>0</v>
      </c>
      <c r="G39" s="288" t="str">
        <f>'Leverage Sources'!B7</f>
        <v>Click to Enter</v>
      </c>
      <c r="H39" s="289">
        <f>'Leverage Sources'!D7</f>
        <v>0</v>
      </c>
      <c r="I39" s="290" t="str">
        <f>'Leverage Sources'!A7</f>
        <v>Click to Enter</v>
      </c>
      <c r="J39" s="291" t="str">
        <f>'Leverage Sources'!E7</f>
        <v>Click to Enter</v>
      </c>
      <c r="K39" s="287"/>
    </row>
    <row r="40" spans="1:11" ht="18.75" customHeight="1" x14ac:dyDescent="0.3">
      <c r="A40" s="250" t="str">
        <f>'Affordability Gap'!A25</f>
        <v>Select to Enter</v>
      </c>
      <c r="B40" s="251" t="str">
        <f>'Affordability Gap'!B25</f>
        <v>[enter name of source]</v>
      </c>
      <c r="C40" s="282">
        <f>'Affordability Gap'!F25</f>
        <v>0</v>
      </c>
      <c r="D40" s="283">
        <v>0</v>
      </c>
      <c r="E40" s="282">
        <f t="shared" si="2"/>
        <v>0</v>
      </c>
      <c r="G40" s="292" t="str">
        <f>'Leverage Sources'!B8</f>
        <v>Click to Enter</v>
      </c>
      <c r="H40" s="293">
        <f>'Leverage Sources'!D8</f>
        <v>0</v>
      </c>
      <c r="I40" s="294" t="str">
        <f>'Leverage Sources'!A8</f>
        <v>Click to Enter</v>
      </c>
      <c r="J40" s="295" t="str">
        <f>'Leverage Sources'!E8</f>
        <v>Click to Enter</v>
      </c>
      <c r="K40" s="287"/>
    </row>
    <row r="41" spans="1:11" ht="18.75" customHeight="1" x14ac:dyDescent="0.3">
      <c r="A41" s="250" t="str">
        <f>'Affordability Gap'!A26</f>
        <v>Select to Enter</v>
      </c>
      <c r="B41" s="251" t="str">
        <f>'Affordability Gap'!B26</f>
        <v>[enter name of source]</v>
      </c>
      <c r="C41" s="282">
        <f>'Affordability Gap'!F26</f>
        <v>0</v>
      </c>
      <c r="D41" s="283">
        <v>0</v>
      </c>
      <c r="E41" s="282">
        <f t="shared" si="2"/>
        <v>0</v>
      </c>
      <c r="G41" s="292" t="str">
        <f>'Leverage Sources'!B9</f>
        <v>Click to Enter</v>
      </c>
      <c r="H41" s="293">
        <f>'Leverage Sources'!D9</f>
        <v>0</v>
      </c>
      <c r="I41" s="294" t="str">
        <f>'Leverage Sources'!A9</f>
        <v>Click to Enter</v>
      </c>
      <c r="J41" s="295" t="str">
        <f>'Leverage Sources'!E9</f>
        <v>Click to Enter</v>
      </c>
      <c r="K41" s="287"/>
    </row>
    <row r="42" spans="1:11" ht="18.75" customHeight="1" x14ac:dyDescent="0.3">
      <c r="A42" s="250" t="str">
        <f>'Affordability Gap'!A27</f>
        <v>Select to Enter</v>
      </c>
      <c r="B42" s="251" t="str">
        <f>'Affordability Gap'!B27</f>
        <v>[enter name of source]</v>
      </c>
      <c r="C42" s="282">
        <f>'Affordability Gap'!F27</f>
        <v>0</v>
      </c>
      <c r="D42" s="283">
        <v>0</v>
      </c>
      <c r="E42" s="282">
        <f t="shared" si="2"/>
        <v>0</v>
      </c>
      <c r="G42" s="292" t="str">
        <f>'Leverage Sources'!B10</f>
        <v>Click to Enter</v>
      </c>
      <c r="H42" s="293">
        <f>'Leverage Sources'!D10</f>
        <v>0</v>
      </c>
      <c r="I42" s="294" t="str">
        <f>'Leverage Sources'!A10</f>
        <v>Click to Enter</v>
      </c>
      <c r="J42" s="295" t="str">
        <f>'Leverage Sources'!E10</f>
        <v>Click to Enter</v>
      </c>
      <c r="K42" s="287"/>
    </row>
    <row r="43" spans="1:11" ht="18.75" customHeight="1" x14ac:dyDescent="0.3">
      <c r="A43" s="250" t="str">
        <f>'Affordability Gap'!A28</f>
        <v>Select to Enter</v>
      </c>
      <c r="B43" s="251" t="str">
        <f>'Affordability Gap'!B28</f>
        <v>[enter name of source]</v>
      </c>
      <c r="C43" s="282">
        <f>'Affordability Gap'!F28</f>
        <v>0</v>
      </c>
      <c r="D43" s="283">
        <v>0</v>
      </c>
      <c r="E43" s="282">
        <f t="shared" si="2"/>
        <v>0</v>
      </c>
      <c r="G43" s="292" t="str">
        <f>'Leverage Sources'!B11</f>
        <v>Click to Enter</v>
      </c>
      <c r="H43" s="293">
        <f>'Leverage Sources'!D11</f>
        <v>0</v>
      </c>
      <c r="I43" s="294" t="str">
        <f>'Leverage Sources'!A11</f>
        <v>Click to Enter</v>
      </c>
      <c r="J43" s="295" t="str">
        <f>'Leverage Sources'!E11</f>
        <v>Click to Enter</v>
      </c>
    </row>
    <row r="44" spans="1:11" ht="18.75" customHeight="1" thickBot="1" x14ac:dyDescent="0.35">
      <c r="A44" s="250" t="str">
        <f>'Affordability Gap'!A29</f>
        <v>Select to Enter</v>
      </c>
      <c r="B44" s="251" t="str">
        <f>'Affordability Gap'!B29</f>
        <v>[enter name of source]</v>
      </c>
      <c r="C44" s="282">
        <f>'Affordability Gap'!F29</f>
        <v>0</v>
      </c>
      <c r="D44" s="283">
        <v>0</v>
      </c>
      <c r="E44" s="282">
        <f t="shared" si="2"/>
        <v>0</v>
      </c>
      <c r="G44" s="292" t="str">
        <f>'Leverage Sources'!B12</f>
        <v>Click to Enter</v>
      </c>
      <c r="H44" s="293">
        <f>'Leverage Sources'!D12</f>
        <v>0</v>
      </c>
      <c r="I44" s="294" t="str">
        <f>'Leverage Sources'!A12</f>
        <v>Click to Enter</v>
      </c>
      <c r="J44" s="295" t="str">
        <f>'Leverage Sources'!E12</f>
        <v>Click to Enter</v>
      </c>
    </row>
    <row r="45" spans="1:11" ht="18.75" customHeight="1" thickBot="1" x14ac:dyDescent="0.35">
      <c r="A45" s="323" t="s">
        <v>113</v>
      </c>
      <c r="B45" s="324"/>
      <c r="C45" s="89">
        <f>SUM(C28:C31,C35:C44)</f>
        <v>0</v>
      </c>
      <c r="D45" s="89">
        <f>SUM(D28:D31,D35:D44)</f>
        <v>0</v>
      </c>
      <c r="E45" s="89">
        <f>SUM(E28:E31,E35:E44)</f>
        <v>0</v>
      </c>
      <c r="G45" s="292" t="str">
        <f>'Leverage Sources'!B13</f>
        <v>Click to Enter</v>
      </c>
      <c r="H45" s="293">
        <f>'Leverage Sources'!D13</f>
        <v>0</v>
      </c>
      <c r="I45" s="294" t="str">
        <f>'Leverage Sources'!A13</f>
        <v>Click to Enter</v>
      </c>
      <c r="J45" s="295" t="str">
        <f>'Leverage Sources'!E13</f>
        <v>Click to Enter</v>
      </c>
    </row>
    <row r="46" spans="1:11" ht="18.75" customHeight="1" x14ac:dyDescent="0.3">
      <c r="D46" s="296"/>
      <c r="G46" s="292" t="str">
        <f>'Leverage Sources'!B14</f>
        <v>Click to Enter</v>
      </c>
      <c r="H46" s="293">
        <f>'Leverage Sources'!D14</f>
        <v>0</v>
      </c>
      <c r="I46" s="294" t="str">
        <f>'Leverage Sources'!A14</f>
        <v>Click to Enter</v>
      </c>
      <c r="J46" s="295" t="str">
        <f>'Leverage Sources'!E14</f>
        <v>Click to Enter</v>
      </c>
    </row>
    <row r="47" spans="1:11" ht="18.75" customHeight="1" x14ac:dyDescent="0.3">
      <c r="G47" s="292" t="str">
        <f>'Leverage Sources'!B15</f>
        <v>Click to Enter</v>
      </c>
      <c r="H47" s="293">
        <f>'Leverage Sources'!D15</f>
        <v>0</v>
      </c>
      <c r="I47" s="294" t="str">
        <f>'Leverage Sources'!A15</f>
        <v>Click to Enter</v>
      </c>
      <c r="J47" s="295" t="str">
        <f>'Leverage Sources'!E15</f>
        <v>Click to Enter</v>
      </c>
    </row>
    <row r="48" spans="1:11" ht="18.75" customHeight="1" x14ac:dyDescent="0.3">
      <c r="D48" s="296"/>
      <c r="G48" s="292" t="str">
        <f>'Leverage Sources'!B16</f>
        <v>Click to Enter</v>
      </c>
      <c r="H48" s="293">
        <f>'Leverage Sources'!D16</f>
        <v>0</v>
      </c>
      <c r="I48" s="294" t="str">
        <f>'Leverage Sources'!A16</f>
        <v>Click to Enter</v>
      </c>
      <c r="J48" s="295" t="str">
        <f>'Leverage Sources'!E16</f>
        <v>Click to Enter</v>
      </c>
    </row>
    <row r="49" spans="2:11" ht="18.75" customHeight="1" x14ac:dyDescent="0.3">
      <c r="D49" s="296"/>
      <c r="G49" s="292" t="str">
        <f>'Leverage Sources'!B17</f>
        <v>Click to Enter</v>
      </c>
      <c r="H49" s="293">
        <f>'Leverage Sources'!D17</f>
        <v>0</v>
      </c>
      <c r="I49" s="294" t="str">
        <f>'Leverage Sources'!A17</f>
        <v>Click to Enter</v>
      </c>
      <c r="J49" s="295" t="str">
        <f>'Leverage Sources'!E17</f>
        <v>Click to Enter</v>
      </c>
    </row>
    <row r="50" spans="2:11" ht="18.75" customHeight="1" x14ac:dyDescent="0.3">
      <c r="G50" s="292" t="str">
        <f>'Leverage Sources'!B18</f>
        <v>Click to Enter</v>
      </c>
      <c r="H50" s="293">
        <f>'Leverage Sources'!D18</f>
        <v>0</v>
      </c>
      <c r="I50" s="294" t="str">
        <f>'Leverage Sources'!A18</f>
        <v>Click to Enter</v>
      </c>
      <c r="J50" s="295" t="str">
        <f>'Leverage Sources'!E18</f>
        <v>Click to Enter</v>
      </c>
      <c r="K50" s="297"/>
    </row>
    <row r="51" spans="2:11" ht="18.75" customHeight="1" x14ac:dyDescent="0.3">
      <c r="G51" s="292" t="str">
        <f>'Leverage Sources'!B19</f>
        <v>Click to Enter</v>
      </c>
      <c r="H51" s="293">
        <f>'Leverage Sources'!D19</f>
        <v>0</v>
      </c>
      <c r="I51" s="294" t="str">
        <f>'Leverage Sources'!A19</f>
        <v>Click to Enter</v>
      </c>
      <c r="J51" s="295" t="str">
        <f>'Leverage Sources'!E19</f>
        <v>Click to Enter</v>
      </c>
    </row>
    <row r="52" spans="2:11" ht="18.75" hidden="1" customHeight="1" x14ac:dyDescent="0.3">
      <c r="B52" s="110" t="s">
        <v>21</v>
      </c>
    </row>
    <row r="53" spans="2:11" ht="18.75" hidden="1" customHeight="1" x14ac:dyDescent="0.3">
      <c r="B53" s="117" t="s">
        <v>114</v>
      </c>
    </row>
    <row r="54" spans="2:11" ht="18.75" hidden="1" customHeight="1" x14ac:dyDescent="0.3">
      <c r="B54" s="117" t="s">
        <v>115</v>
      </c>
    </row>
    <row r="55" spans="2:11" ht="18.75" hidden="1" customHeight="1" x14ac:dyDescent="0.3">
      <c r="B55" s="117" t="s">
        <v>116</v>
      </c>
    </row>
    <row r="56" spans="2:11" ht="18.75" hidden="1" customHeight="1" x14ac:dyDescent="0.3">
      <c r="B56" s="210" t="s">
        <v>117</v>
      </c>
    </row>
    <row r="57" spans="2:11" ht="18.75" hidden="1" customHeight="1" x14ac:dyDescent="0.3">
      <c r="B57" s="210" t="s">
        <v>118</v>
      </c>
    </row>
    <row r="58" spans="2:11" ht="18.75" hidden="1" customHeight="1" x14ac:dyDescent="0.3">
      <c r="B58" s="210" t="s">
        <v>119</v>
      </c>
    </row>
    <row r="59" spans="2:11" ht="18.75" hidden="1" customHeight="1" x14ac:dyDescent="0.3">
      <c r="B59" s="210" t="s">
        <v>120</v>
      </c>
    </row>
    <row r="60" spans="2:11" ht="18.75" hidden="1" customHeight="1" x14ac:dyDescent="0.3"/>
    <row r="61" spans="2:11" ht="18.75" hidden="1" customHeight="1" x14ac:dyDescent="0.3"/>
    <row r="62" spans="2:11" ht="18.75" customHeight="1" x14ac:dyDescent="0.3"/>
    <row r="63" spans="2:11" x14ac:dyDescent="0.3">
      <c r="G63" s="350" t="s">
        <v>174</v>
      </c>
      <c r="H63" s="350"/>
      <c r="I63" s="350"/>
    </row>
  </sheetData>
  <sheetProtection algorithmName="SHA-512" hashValue="RF0Lu9r+HdN8gMuPPQYHWdZpTa9A2YYQ91BJ91PNm82x6bh2TVMRG2ccPf7irUl2kZzyrOpJ6VHcgPAEdwPUKQ==" saltValue="mHlqlW8sBRsCPT3nVJNdhw==" spinCount="100000" sheet="1" objects="1" scenarios="1"/>
  <mergeCells count="29">
    <mergeCell ref="G63:I63"/>
    <mergeCell ref="E33:E35"/>
    <mergeCell ref="A30:B31"/>
    <mergeCell ref="C30:C31"/>
    <mergeCell ref="D30:D31"/>
    <mergeCell ref="E30:E31"/>
    <mergeCell ref="A35:B35"/>
    <mergeCell ref="A33:B33"/>
    <mergeCell ref="A34:B34"/>
    <mergeCell ref="A36:B36"/>
    <mergeCell ref="A45:B45"/>
    <mergeCell ref="B2:E2"/>
    <mergeCell ref="H2:J2"/>
    <mergeCell ref="B3:E3"/>
    <mergeCell ref="H3:J3"/>
    <mergeCell ref="A5:E5"/>
    <mergeCell ref="A13:B13"/>
    <mergeCell ref="A14:B14"/>
    <mergeCell ref="A15:B15"/>
    <mergeCell ref="C6:D6"/>
    <mergeCell ref="C7:D7"/>
    <mergeCell ref="A26:B26"/>
    <mergeCell ref="A32:B32"/>
    <mergeCell ref="C8:D8"/>
    <mergeCell ref="C9:D9"/>
    <mergeCell ref="A11:B11"/>
    <mergeCell ref="A24:B24"/>
    <mergeCell ref="A1:J1"/>
    <mergeCell ref="A12:B12"/>
  </mergeCells>
  <conditionalFormatting sqref="C15:D15">
    <cfRule type="cellIs" dxfId="5" priority="2" operator="greaterThan">
      <formula>0</formula>
    </cfRule>
  </conditionalFormatting>
  <conditionalFormatting sqref="C15:D15">
    <cfRule type="cellIs" dxfId="4" priority="1" operator="greaterThan">
      <formula>0</formula>
    </cfRule>
  </conditionalFormatting>
  <dataValidations count="6">
    <dataValidation type="list" allowBlank="1" showInputMessage="1" showErrorMessage="1" sqref="H2:J2" xr:uid="{00000000-0002-0000-0000-000000000000}">
      <formula1>$B$52:$B$59</formula1>
    </dataValidation>
    <dataValidation allowBlank="1" showInputMessage="1" showErrorMessage="1" prompt="Use Line 17 on Affordability Gap worksheet" sqref="A27" xr:uid="{8CB9B83F-557D-4F2C-8A8A-9CBC661C4373}"/>
    <dataValidation allowBlank="1" showErrorMessage="1" sqref="E16:E23" xr:uid="{5001F9F4-D847-445E-95CB-A63B3D666D7E}"/>
    <dataValidation allowBlank="1" sqref="D16:D23" xr:uid="{8E76B4E3-9224-411B-9D89-267067BB6F51}"/>
    <dataValidation allowBlank="1" promptTitle="Review Multiple Sources" prompt="Review the Leverage Workbook and leverage documentation. If no committed leverage is available, enter $0. If there are multiple committed sources, identify the source and amount on separate lines." sqref="C16:C23" xr:uid="{9FD8E995-CE5E-4522-A160-1B4566805E84}"/>
    <dataValidation allowBlank="1" prompt="Delete committed/pending source fields that are not used. Select source fields A-D, right click delete, &quot;shift cells up&quot; option. If you need to add another source field: select A-D, right click to insert, &quot;shift cells down&quot; option." sqref="A16:A23 A37:A44" xr:uid="{627819B5-64A2-4C05-92F4-5BF677C34A97}"/>
  </dataValidations>
  <printOptions horizontalCentered="1"/>
  <pageMargins left="0.7" right="0.7" top="0.75" bottom="0.75" header="0.3" footer="0.3"/>
  <pageSetup paperSize="17" scale="53" orientation="landscape"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39997558519241921"/>
    <pageSetUpPr fitToPage="1"/>
  </sheetPr>
  <dimension ref="A1:I49"/>
  <sheetViews>
    <sheetView showGridLines="0" tabSelected="1" zoomScaleNormal="100" zoomScaleSheetLayoutView="80" workbookViewId="0">
      <selection activeCell="A7" sqref="A7"/>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8" width="18.6640625" style="2" customWidth="1"/>
    <col min="9" max="9" width="14.33203125" style="2" customWidth="1"/>
    <col min="10" max="10" width="15.109375" style="2" customWidth="1"/>
    <col min="11" max="11" width="17.109375" style="2" customWidth="1"/>
    <col min="12" max="12" width="28.88671875" style="2" customWidth="1"/>
    <col min="13" max="16" width="9.109375" style="2" customWidth="1"/>
    <col min="17" max="16384" width="9.109375" style="2"/>
  </cols>
  <sheetData>
    <row r="1" spans="1:9" ht="42.6" customHeight="1" x14ac:dyDescent="0.25">
      <c r="A1" s="372" t="s">
        <v>184</v>
      </c>
      <c r="B1" s="373"/>
      <c r="C1" s="373"/>
      <c r="D1" s="373"/>
      <c r="E1" s="373"/>
      <c r="F1" s="374"/>
      <c r="G1" s="121"/>
      <c r="H1" s="122"/>
      <c r="I1" s="122"/>
    </row>
    <row r="2" spans="1:9" ht="22.5" customHeight="1" thickBot="1" x14ac:dyDescent="0.3">
      <c r="A2" s="375" t="s">
        <v>144</v>
      </c>
      <c r="B2" s="376"/>
      <c r="C2" s="376"/>
      <c r="D2" s="376"/>
      <c r="E2" s="376"/>
      <c r="F2" s="377"/>
      <c r="G2" s="123"/>
      <c r="H2" s="124"/>
      <c r="I2" s="124"/>
    </row>
    <row r="3" spans="1:9" s="3" customFormat="1" ht="170.4" customHeight="1" x14ac:dyDescent="0.25">
      <c r="A3" s="362" t="s">
        <v>186</v>
      </c>
      <c r="B3" s="363"/>
      <c r="C3" s="363"/>
      <c r="D3" s="363"/>
      <c r="E3" s="363"/>
      <c r="F3" s="364"/>
    </row>
    <row r="4" spans="1:9" s="3" customFormat="1" ht="22.8" customHeight="1" thickBot="1" x14ac:dyDescent="0.3">
      <c r="A4" s="365" t="s">
        <v>63</v>
      </c>
      <c r="B4" s="366"/>
      <c r="C4" s="366"/>
      <c r="D4" s="366"/>
      <c r="E4" s="366"/>
      <c r="F4" s="367"/>
      <c r="G4" s="95"/>
      <c r="H4" s="64"/>
    </row>
    <row r="5" spans="1:9" s="3" customFormat="1" ht="15" thickBot="1" x14ac:dyDescent="0.3">
      <c r="A5" s="96"/>
      <c r="B5" s="97"/>
      <c r="C5" s="97"/>
      <c r="D5" s="97"/>
      <c r="E5" s="97"/>
      <c r="F5" s="97"/>
    </row>
    <row r="6" spans="1:9" s="3" customFormat="1" ht="61.8" customHeight="1" thickBot="1" x14ac:dyDescent="0.3">
      <c r="A6" s="98" t="s">
        <v>0</v>
      </c>
      <c r="B6" s="98" t="s">
        <v>107</v>
      </c>
      <c r="C6" s="99" t="s">
        <v>1</v>
      </c>
      <c r="D6" s="99" t="s">
        <v>121</v>
      </c>
      <c r="E6" s="99" t="s">
        <v>147</v>
      </c>
      <c r="F6" s="100" t="s">
        <v>122</v>
      </c>
      <c r="G6" s="101"/>
      <c r="H6" s="101"/>
    </row>
    <row r="7" spans="1:9" s="3" customFormat="1" ht="20.100000000000001" customHeight="1" x14ac:dyDescent="0.25">
      <c r="A7" s="102" t="s">
        <v>21</v>
      </c>
      <c r="B7" s="103" t="s">
        <v>21</v>
      </c>
      <c r="C7" s="155"/>
      <c r="D7" s="104">
        <v>0</v>
      </c>
      <c r="E7" s="105" t="s">
        <v>21</v>
      </c>
      <c r="F7" s="106"/>
      <c r="G7" s="107"/>
    </row>
    <row r="8" spans="1:9" s="3" customFormat="1" ht="20.100000000000001" customHeight="1" x14ac:dyDescent="0.25">
      <c r="A8" s="102" t="s">
        <v>21</v>
      </c>
      <c r="B8" s="103" t="s">
        <v>21</v>
      </c>
      <c r="C8" s="156"/>
      <c r="D8" s="108">
        <v>0</v>
      </c>
      <c r="E8" s="105" t="s">
        <v>21</v>
      </c>
      <c r="F8" s="109"/>
      <c r="G8" s="110"/>
    </row>
    <row r="9" spans="1:9" s="3" customFormat="1" ht="20.100000000000001" customHeight="1" x14ac:dyDescent="0.25">
      <c r="A9" s="102" t="s">
        <v>21</v>
      </c>
      <c r="B9" s="103" t="s">
        <v>21</v>
      </c>
      <c r="C9" s="156"/>
      <c r="D9" s="108">
        <v>0</v>
      </c>
      <c r="E9" s="105" t="s">
        <v>21</v>
      </c>
      <c r="F9" s="109"/>
      <c r="G9" s="110"/>
    </row>
    <row r="10" spans="1:9" s="3" customFormat="1" ht="20.100000000000001" customHeight="1" x14ac:dyDescent="0.25">
      <c r="A10" s="102" t="s">
        <v>21</v>
      </c>
      <c r="B10" s="103" t="s">
        <v>21</v>
      </c>
      <c r="C10" s="156"/>
      <c r="D10" s="108">
        <v>0</v>
      </c>
      <c r="E10" s="105" t="s">
        <v>21</v>
      </c>
      <c r="F10" s="109"/>
      <c r="G10" s="110"/>
    </row>
    <row r="11" spans="1:9" s="3" customFormat="1" ht="20.100000000000001" customHeight="1" x14ac:dyDescent="0.25">
      <c r="A11" s="102" t="s">
        <v>21</v>
      </c>
      <c r="B11" s="103" t="s">
        <v>21</v>
      </c>
      <c r="C11" s="156"/>
      <c r="D11" s="108">
        <v>0</v>
      </c>
      <c r="E11" s="105" t="s">
        <v>21</v>
      </c>
      <c r="F11" s="109"/>
      <c r="G11" s="110"/>
    </row>
    <row r="12" spans="1:9" s="3" customFormat="1" ht="20.100000000000001" customHeight="1" x14ac:dyDescent="0.25">
      <c r="A12" s="102" t="s">
        <v>21</v>
      </c>
      <c r="B12" s="103" t="s">
        <v>21</v>
      </c>
      <c r="C12" s="156"/>
      <c r="D12" s="108">
        <v>0</v>
      </c>
      <c r="E12" s="105" t="s">
        <v>21</v>
      </c>
      <c r="F12" s="109"/>
      <c r="G12" s="110"/>
      <c r="H12" s="7"/>
    </row>
    <row r="13" spans="1:9" s="3" customFormat="1" ht="20.100000000000001" customHeight="1" x14ac:dyDescent="0.25">
      <c r="A13" s="102" t="s">
        <v>21</v>
      </c>
      <c r="B13" s="103" t="s">
        <v>21</v>
      </c>
      <c r="C13" s="157"/>
      <c r="D13" s="111">
        <v>0</v>
      </c>
      <c r="E13" s="105" t="s">
        <v>21</v>
      </c>
      <c r="F13" s="109"/>
      <c r="G13" s="110"/>
      <c r="H13" s="7"/>
    </row>
    <row r="14" spans="1:9" s="3" customFormat="1" ht="20.100000000000001" customHeight="1" x14ac:dyDescent="0.25">
      <c r="A14" s="102" t="s">
        <v>21</v>
      </c>
      <c r="B14" s="103" t="s">
        <v>21</v>
      </c>
      <c r="C14" s="156"/>
      <c r="D14" s="108">
        <v>0</v>
      </c>
      <c r="E14" s="105" t="s">
        <v>21</v>
      </c>
      <c r="F14" s="109"/>
      <c r="G14" s="110"/>
      <c r="H14" s="7"/>
    </row>
    <row r="15" spans="1:9" s="3" customFormat="1" ht="20.100000000000001" customHeight="1" x14ac:dyDescent="0.25">
      <c r="A15" s="102" t="s">
        <v>21</v>
      </c>
      <c r="B15" s="103" t="s">
        <v>21</v>
      </c>
      <c r="C15" s="157"/>
      <c r="D15" s="111">
        <v>0</v>
      </c>
      <c r="E15" s="105" t="s">
        <v>21</v>
      </c>
      <c r="F15" s="109"/>
      <c r="G15" s="110"/>
      <c r="H15" s="7"/>
    </row>
    <row r="16" spans="1:9" s="3" customFormat="1" ht="20.100000000000001" customHeight="1" x14ac:dyDescent="0.25">
      <c r="A16" s="102" t="s">
        <v>21</v>
      </c>
      <c r="B16" s="103" t="s">
        <v>21</v>
      </c>
      <c r="C16" s="156"/>
      <c r="D16" s="108">
        <v>0</v>
      </c>
      <c r="E16" s="105" t="s">
        <v>21</v>
      </c>
      <c r="F16" s="109"/>
      <c r="G16" s="110"/>
      <c r="H16" s="7"/>
    </row>
    <row r="17" spans="1:8" s="3" customFormat="1" ht="20.100000000000001" customHeight="1" x14ac:dyDescent="0.25">
      <c r="A17" s="102" t="s">
        <v>21</v>
      </c>
      <c r="B17" s="103" t="s">
        <v>21</v>
      </c>
      <c r="C17" s="157"/>
      <c r="D17" s="111">
        <v>0</v>
      </c>
      <c r="E17" s="105" t="s">
        <v>21</v>
      </c>
      <c r="F17" s="109"/>
      <c r="G17" s="110"/>
      <c r="H17" s="7"/>
    </row>
    <row r="18" spans="1:8" s="3" customFormat="1" ht="20.100000000000001" customHeight="1" x14ac:dyDescent="0.25">
      <c r="A18" s="102" t="s">
        <v>21</v>
      </c>
      <c r="B18" s="103" t="s">
        <v>21</v>
      </c>
      <c r="C18" s="156"/>
      <c r="D18" s="108">
        <v>0</v>
      </c>
      <c r="E18" s="105" t="s">
        <v>21</v>
      </c>
      <c r="F18" s="109"/>
      <c r="G18" s="110"/>
      <c r="H18" s="7"/>
    </row>
    <row r="19" spans="1:8" s="3" customFormat="1" ht="20.100000000000001" customHeight="1" thickBot="1" x14ac:dyDescent="0.3">
      <c r="A19" s="102" t="s">
        <v>21</v>
      </c>
      <c r="B19" s="103" t="s">
        <v>21</v>
      </c>
      <c r="C19" s="158"/>
      <c r="D19" s="112">
        <v>0</v>
      </c>
      <c r="E19" s="105" t="s">
        <v>21</v>
      </c>
      <c r="F19" s="113"/>
      <c r="G19" s="110"/>
      <c r="H19" s="7"/>
    </row>
    <row r="20" spans="1:8" s="3" customFormat="1" ht="24" customHeight="1" thickBot="1" x14ac:dyDescent="0.3">
      <c r="A20" s="114"/>
      <c r="B20" s="115"/>
      <c r="C20" s="116" t="s">
        <v>30</v>
      </c>
      <c r="D20" s="172">
        <f>SUM(D7:D19)</f>
        <v>0</v>
      </c>
      <c r="E20" s="115"/>
      <c r="F20" s="115"/>
      <c r="G20" s="110"/>
      <c r="H20" s="7"/>
    </row>
    <row r="21" spans="1:8" s="3" customFormat="1" ht="15" customHeight="1" x14ac:dyDescent="0.25">
      <c r="A21" s="7"/>
      <c r="B21" s="117"/>
      <c r="C21" s="118"/>
      <c r="D21" s="119"/>
      <c r="E21" s="117"/>
      <c r="F21" s="117"/>
      <c r="G21" s="110"/>
      <c r="H21" s="7"/>
    </row>
    <row r="22" spans="1:8" s="3" customFormat="1" ht="8.25" customHeight="1" x14ac:dyDescent="0.25">
      <c r="A22" s="7"/>
      <c r="B22" s="7"/>
      <c r="C22" s="7"/>
      <c r="D22" s="7"/>
      <c r="E22" s="7"/>
      <c r="F22" s="7"/>
      <c r="G22" s="7"/>
    </row>
    <row r="23" spans="1:8" s="3" customFormat="1" ht="15" customHeight="1" thickBot="1" x14ac:dyDescent="0.3">
      <c r="A23" s="368" t="s">
        <v>24</v>
      </c>
      <c r="B23" s="368"/>
      <c r="C23" s="368"/>
      <c r="D23" s="368"/>
      <c r="E23" s="368"/>
      <c r="F23" s="368"/>
      <c r="G23" s="7"/>
    </row>
    <row r="24" spans="1:8" s="3" customFormat="1" ht="94.8" customHeight="1" thickBot="1" x14ac:dyDescent="0.3">
      <c r="A24" s="369"/>
      <c r="B24" s="370"/>
      <c r="C24" s="370"/>
      <c r="D24" s="370"/>
      <c r="E24" s="370"/>
      <c r="F24" s="371"/>
    </row>
    <row r="25" spans="1:8" s="3" customFormat="1" x14ac:dyDescent="0.25">
      <c r="A25" s="120"/>
      <c r="B25" s="120"/>
      <c r="C25" s="120"/>
      <c r="D25" s="120"/>
      <c r="E25" s="120"/>
    </row>
    <row r="26" spans="1:8" s="3" customFormat="1" x14ac:dyDescent="0.25">
      <c r="A26" s="120"/>
      <c r="B26" s="120"/>
      <c r="C26" s="120"/>
      <c r="D26" s="120"/>
      <c r="E26" s="120"/>
    </row>
    <row r="27" spans="1:8" s="3" customFormat="1" x14ac:dyDescent="0.25">
      <c r="A27" s="120"/>
      <c r="B27" s="120"/>
      <c r="C27" s="120"/>
      <c r="D27" s="120"/>
      <c r="E27" s="120"/>
    </row>
    <row r="28" spans="1:8" s="3" customFormat="1" x14ac:dyDescent="0.25"/>
    <row r="29" spans="1:8" s="3" customFormat="1" hidden="1" x14ac:dyDescent="0.25">
      <c r="A29" s="3" t="s">
        <v>123</v>
      </c>
      <c r="B29" s="3" t="s">
        <v>107</v>
      </c>
      <c r="C29" s="3" t="s">
        <v>146</v>
      </c>
    </row>
    <row r="30" spans="1:8" s="3" customFormat="1" hidden="1" x14ac:dyDescent="0.25">
      <c r="A30" s="4" t="s">
        <v>21</v>
      </c>
      <c r="B30" s="4" t="s">
        <v>21</v>
      </c>
      <c r="C30" s="4" t="s">
        <v>21</v>
      </c>
    </row>
    <row r="31" spans="1:8" s="3" customFormat="1" hidden="1" x14ac:dyDescent="0.25">
      <c r="A31" s="4" t="s">
        <v>32</v>
      </c>
      <c r="B31" s="4" t="s">
        <v>2</v>
      </c>
      <c r="C31" s="4" t="s">
        <v>22</v>
      </c>
    </row>
    <row r="32" spans="1:8" s="3" customFormat="1" hidden="1" x14ac:dyDescent="0.25">
      <c r="A32" s="4" t="s">
        <v>124</v>
      </c>
      <c r="B32" s="4" t="s">
        <v>9</v>
      </c>
      <c r="C32" s="4" t="s">
        <v>23</v>
      </c>
    </row>
    <row r="33" spans="1:2" s="3" customFormat="1" hidden="1" x14ac:dyDescent="0.25">
      <c r="A33" s="4" t="s">
        <v>125</v>
      </c>
      <c r="B33" s="4" t="s">
        <v>10</v>
      </c>
    </row>
    <row r="34" spans="1:2" s="3" customFormat="1" hidden="1" x14ac:dyDescent="0.25">
      <c r="A34" s="4"/>
      <c r="B34" s="4" t="s">
        <v>11</v>
      </c>
    </row>
    <row r="35" spans="1:2" s="3" customFormat="1" hidden="1" x14ac:dyDescent="0.25">
      <c r="A35" s="4"/>
      <c r="B35" s="4" t="s">
        <v>8</v>
      </c>
    </row>
    <row r="36" spans="1:2" s="3" customFormat="1" hidden="1" x14ac:dyDescent="0.25">
      <c r="A36" s="4"/>
      <c r="B36" s="4" t="s">
        <v>3</v>
      </c>
    </row>
    <row r="37" spans="1:2" s="3" customFormat="1" hidden="1" x14ac:dyDescent="0.25">
      <c r="A37" s="4"/>
      <c r="B37" s="4" t="s">
        <v>33</v>
      </c>
    </row>
    <row r="38" spans="1:2" s="3" customFormat="1" hidden="1" x14ac:dyDescent="0.25">
      <c r="A38" s="4"/>
      <c r="B38" s="4" t="s">
        <v>7</v>
      </c>
    </row>
    <row r="39" spans="1:2" s="3" customFormat="1" hidden="1" x14ac:dyDescent="0.25">
      <c r="A39" s="4"/>
      <c r="B39" s="4" t="s">
        <v>21</v>
      </c>
    </row>
    <row r="40" spans="1:2" s="3" customFormat="1" hidden="1" x14ac:dyDescent="0.25">
      <c r="A40" s="4"/>
      <c r="B40" s="4" t="s">
        <v>25</v>
      </c>
    </row>
    <row r="41" spans="1:2" s="3" customFormat="1" hidden="1" x14ac:dyDescent="0.25">
      <c r="A41" s="4"/>
      <c r="B41" s="4" t="s">
        <v>9</v>
      </c>
    </row>
    <row r="42" spans="1:2" s="3" customFormat="1" hidden="1" x14ac:dyDescent="0.25">
      <c r="A42" s="4"/>
      <c r="B42" s="4" t="s">
        <v>10</v>
      </c>
    </row>
    <row r="43" spans="1:2" s="3" customFormat="1" hidden="1" x14ac:dyDescent="0.25">
      <c r="A43" s="4"/>
      <c r="B43" s="4" t="s">
        <v>11</v>
      </c>
    </row>
    <row r="44" spans="1:2" s="3" customFormat="1" hidden="1" x14ac:dyDescent="0.25">
      <c r="A44" s="4"/>
      <c r="B44" s="4" t="s">
        <v>3</v>
      </c>
    </row>
    <row r="45" spans="1:2" s="3" customFormat="1" hidden="1" x14ac:dyDescent="0.25">
      <c r="A45" s="4"/>
      <c r="B45" s="4" t="s">
        <v>26</v>
      </c>
    </row>
    <row r="46" spans="1:2" s="3" customFormat="1" hidden="1" x14ac:dyDescent="0.25">
      <c r="A46" s="4"/>
      <c r="B46" s="4" t="s">
        <v>33</v>
      </c>
    </row>
    <row r="47" spans="1:2" s="3" customFormat="1" hidden="1" x14ac:dyDescent="0.25">
      <c r="A47" s="4"/>
      <c r="B47" s="4" t="s">
        <v>27</v>
      </c>
    </row>
    <row r="48" spans="1:2" s="3" customFormat="1" hidden="1" x14ac:dyDescent="0.25">
      <c r="A48" s="4"/>
      <c r="B48" s="4" t="s">
        <v>126</v>
      </c>
    </row>
    <row r="49" s="3" customFormat="1" x14ac:dyDescent="0.25"/>
  </sheetData>
  <sheetProtection algorithmName="SHA-512" hashValue="zA0bZ7wJZEP3Nz1BagA8B/bjd1Ti3GV7UUxNJeTT1WyVKKUKFS0JypzkqsqQapGJZmLrJRxFX4bAWdsn9r/UwQ==" saltValue="RMQy6PlXwE/CyvzC5CjTLw==" spinCount="100000" sheet="1" selectLockedCells="1"/>
  <mergeCells count="6">
    <mergeCell ref="A3:F3"/>
    <mergeCell ref="A4:F4"/>
    <mergeCell ref="A23:F23"/>
    <mergeCell ref="A24:F24"/>
    <mergeCell ref="A1:F1"/>
    <mergeCell ref="A2:F2"/>
  </mergeCells>
  <dataValidations count="3">
    <dataValidation type="list" allowBlank="1" showInputMessage="1" showErrorMessage="1" sqref="A7:A19" xr:uid="{00000000-0002-0000-0100-000000000000}">
      <formula1>$A$30:$A$33</formula1>
    </dataValidation>
    <dataValidation type="list" allowBlank="1" showInputMessage="1" showErrorMessage="1" sqref="B7:B19" xr:uid="{00000000-0002-0000-0100-000001000000}">
      <formula1>$B$30:$B$48</formula1>
    </dataValidation>
    <dataValidation type="list" allowBlank="1" showInputMessage="1" showErrorMessage="1" sqref="E7:E19" xr:uid="{00000000-0002-0000-0100-000002000000}">
      <formula1>$C$30:$C$32</formula1>
    </dataValidation>
  </dataValidations>
  <printOptions horizontalCentered="1" verticalCentered="1"/>
  <pageMargins left="0.25" right="0.25" top="0.25" bottom="0.25" header="0.05" footer="0.05"/>
  <pageSetup scale="71" orientation="landscape" r:id="rId1"/>
  <rowBreaks count="1" manualBreakCount="1">
    <brk id="40" max="16383"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249977111117893"/>
    <pageSetUpPr fitToPage="1"/>
  </sheetPr>
  <dimension ref="A1:M77"/>
  <sheetViews>
    <sheetView showGridLines="0" zoomScaleNormal="100" zoomScalePageLayoutView="55" workbookViewId="0">
      <selection activeCell="B8" sqref="B8:G8"/>
    </sheetView>
  </sheetViews>
  <sheetFormatPr defaultColWidth="9.109375" defaultRowHeight="13.8" x14ac:dyDescent="0.25"/>
  <cols>
    <col min="1" max="1" width="1.5546875" style="3" customWidth="1"/>
    <col min="2" max="2" width="4.5546875" style="3" customWidth="1"/>
    <col min="3" max="3" width="25.33203125" style="3" customWidth="1"/>
    <col min="4" max="4" width="14" style="3" customWidth="1"/>
    <col min="5" max="5" width="17.5546875" style="3" customWidth="1"/>
    <col min="6" max="6" width="30.44140625" style="3" customWidth="1"/>
    <col min="7" max="7" width="24.109375" style="3" customWidth="1"/>
    <col min="8" max="8" width="16.44140625" style="3" customWidth="1"/>
    <col min="9" max="9" width="13.109375" style="3" customWidth="1"/>
    <col min="10" max="10" width="9.109375" style="3" customWidth="1"/>
    <col min="11" max="11" width="13.44140625" style="3" customWidth="1"/>
    <col min="12" max="14" width="9.109375" style="3" customWidth="1"/>
    <col min="15" max="16384" width="9.109375" style="3"/>
  </cols>
  <sheetData>
    <row r="1" spans="1:11" ht="42.6" customHeight="1" x14ac:dyDescent="0.35">
      <c r="A1" s="372" t="s">
        <v>184</v>
      </c>
      <c r="B1" s="384"/>
      <c r="C1" s="384"/>
      <c r="D1" s="384"/>
      <c r="E1" s="384"/>
      <c r="F1" s="384"/>
      <c r="G1" s="385"/>
      <c r="H1" s="32"/>
      <c r="I1" s="32"/>
      <c r="J1" s="32"/>
      <c r="K1" s="32"/>
    </row>
    <row r="2" spans="1:11" ht="23.4" customHeight="1" thickBot="1" x14ac:dyDescent="0.3">
      <c r="A2" s="389" t="s">
        <v>14</v>
      </c>
      <c r="B2" s="390"/>
      <c r="C2" s="390"/>
      <c r="D2" s="390"/>
      <c r="E2" s="390"/>
      <c r="F2" s="390"/>
      <c r="G2" s="391"/>
    </row>
    <row r="3" spans="1:11" ht="4.5" customHeight="1" x14ac:dyDescent="0.25">
      <c r="A3" s="398" t="s">
        <v>194</v>
      </c>
      <c r="B3" s="399"/>
      <c r="C3" s="399"/>
      <c r="D3" s="399"/>
      <c r="E3" s="399"/>
      <c r="F3" s="399"/>
      <c r="G3" s="400"/>
    </row>
    <row r="4" spans="1:11" ht="0.75" customHeight="1" x14ac:dyDescent="0.25">
      <c r="A4" s="401"/>
      <c r="B4" s="402"/>
      <c r="C4" s="402"/>
      <c r="D4" s="402"/>
      <c r="E4" s="402"/>
      <c r="F4" s="402"/>
      <c r="G4" s="403"/>
    </row>
    <row r="5" spans="1:11" ht="214.2" customHeight="1" thickBot="1" x14ac:dyDescent="0.3">
      <c r="A5" s="404"/>
      <c r="B5" s="405"/>
      <c r="C5" s="405"/>
      <c r="D5" s="405"/>
      <c r="E5" s="405"/>
      <c r="F5" s="405"/>
      <c r="G5" s="406"/>
    </row>
    <row r="6" spans="1:11" ht="9" customHeight="1" x14ac:dyDescent="0.25">
      <c r="A6" s="150"/>
      <c r="B6" s="151"/>
      <c r="C6" s="151"/>
      <c r="D6" s="151"/>
      <c r="E6" s="151"/>
      <c r="F6" s="151"/>
      <c r="G6" s="152"/>
    </row>
    <row r="7" spans="1:11" ht="38.549999999999997" customHeight="1" thickBot="1" x14ac:dyDescent="0.35">
      <c r="A7" s="11"/>
      <c r="B7" s="392" t="s">
        <v>176</v>
      </c>
      <c r="C7" s="393"/>
      <c r="D7" s="393"/>
      <c r="E7" s="393"/>
      <c r="F7" s="393"/>
      <c r="G7" s="394"/>
    </row>
    <row r="8" spans="1:11" ht="45.75" customHeight="1" thickBot="1" x14ac:dyDescent="0.3">
      <c r="A8" s="11"/>
      <c r="B8" s="413"/>
      <c r="C8" s="414"/>
      <c r="D8" s="414"/>
      <c r="E8" s="414"/>
      <c r="F8" s="414"/>
      <c r="G8" s="415"/>
    </row>
    <row r="9" spans="1:11" ht="15.6" customHeight="1" thickBot="1" x14ac:dyDescent="0.3">
      <c r="A9" s="159" t="s">
        <v>34</v>
      </c>
      <c r="B9" s="33"/>
      <c r="C9" s="7"/>
      <c r="D9" s="9"/>
      <c r="E9" s="9"/>
      <c r="F9" s="9"/>
      <c r="G9" s="10"/>
      <c r="H9" s="7"/>
      <c r="I9" s="7"/>
    </row>
    <row r="10" spans="1:11" ht="15.75" customHeight="1" thickBot="1" x14ac:dyDescent="0.3">
      <c r="A10" s="11"/>
      <c r="B10" s="34" t="s">
        <v>52</v>
      </c>
      <c r="C10" s="9"/>
      <c r="D10" s="9"/>
      <c r="E10" s="9"/>
      <c r="F10" s="79" t="s">
        <v>21</v>
      </c>
      <c r="G10" s="10"/>
    </row>
    <row r="11" spans="1:11" ht="15.75" customHeight="1" thickBot="1" x14ac:dyDescent="0.3">
      <c r="A11" s="11"/>
      <c r="B11" s="9" t="s">
        <v>53</v>
      </c>
      <c r="C11" s="9"/>
      <c r="D11" s="9"/>
      <c r="E11" s="9"/>
      <c r="F11" s="79">
        <v>0</v>
      </c>
      <c r="G11" s="10"/>
    </row>
    <row r="12" spans="1:11" ht="15.75" customHeight="1" thickBot="1" x14ac:dyDescent="0.3">
      <c r="A12" s="11"/>
      <c r="B12" s="9" t="s">
        <v>55</v>
      </c>
      <c r="C12" s="9"/>
      <c r="D12" s="9"/>
      <c r="E12" s="9"/>
      <c r="F12" s="79"/>
      <c r="G12" s="10"/>
    </row>
    <row r="13" spans="1:11" ht="15" thickBot="1" x14ac:dyDescent="0.3">
      <c r="A13" s="11"/>
      <c r="B13" s="9" t="s">
        <v>56</v>
      </c>
      <c r="C13" s="9"/>
      <c r="D13" s="9"/>
      <c r="E13" s="9"/>
      <c r="F13" s="79"/>
      <c r="G13" s="10"/>
    </row>
    <row r="14" spans="1:11" ht="15" thickBot="1" x14ac:dyDescent="0.35">
      <c r="A14" s="11"/>
      <c r="B14" s="12" t="s">
        <v>54</v>
      </c>
      <c r="C14" s="9"/>
      <c r="D14" s="80" t="s">
        <v>21</v>
      </c>
      <c r="E14" s="35" t="s">
        <v>59</v>
      </c>
      <c r="F14" s="79"/>
      <c r="G14" s="10"/>
    </row>
    <row r="15" spans="1:11" ht="15" thickBot="1" x14ac:dyDescent="0.3">
      <c r="A15" s="11"/>
      <c r="B15" s="9" t="s">
        <v>51</v>
      </c>
      <c r="C15" s="9"/>
      <c r="D15" s="7"/>
      <c r="E15" s="7"/>
      <c r="F15" s="79" t="s">
        <v>21</v>
      </c>
      <c r="G15" s="15"/>
    </row>
    <row r="16" spans="1:11" ht="14.4" x14ac:dyDescent="0.25">
      <c r="A16" s="11"/>
      <c r="B16" s="9"/>
      <c r="C16" s="9"/>
      <c r="D16" s="9"/>
      <c r="E16" s="9"/>
      <c r="F16" s="9"/>
      <c r="G16" s="10"/>
    </row>
    <row r="17" spans="1:13" ht="15.75" customHeight="1" thickBot="1" x14ac:dyDescent="0.3">
      <c r="A17" s="65" t="s">
        <v>15</v>
      </c>
      <c r="B17" s="12"/>
      <c r="C17" s="9"/>
      <c r="D17" s="36"/>
      <c r="E17" s="36"/>
      <c r="F17" s="14"/>
      <c r="G17" s="15"/>
    </row>
    <row r="18" spans="1:13" ht="15.75" customHeight="1" thickBot="1" x14ac:dyDescent="0.3">
      <c r="A18" s="11"/>
      <c r="B18" s="12" t="s">
        <v>42</v>
      </c>
      <c r="C18" s="9"/>
      <c r="D18" s="36"/>
      <c r="E18" s="36"/>
      <c r="F18" s="79"/>
      <c r="G18" s="15"/>
    </row>
    <row r="19" spans="1:13" ht="15.75" customHeight="1" thickBot="1" x14ac:dyDescent="0.3">
      <c r="A19" s="11"/>
      <c r="B19" s="12" t="s">
        <v>43</v>
      </c>
      <c r="C19" s="9"/>
      <c r="D19" s="36"/>
      <c r="E19" s="36"/>
      <c r="F19" s="79"/>
      <c r="G19" s="15"/>
    </row>
    <row r="20" spans="1:13" ht="15" thickBot="1" x14ac:dyDescent="0.3">
      <c r="A20" s="11"/>
      <c r="B20" s="12" t="s">
        <v>44</v>
      </c>
      <c r="C20" s="9"/>
      <c r="D20" s="36"/>
      <c r="E20" s="36"/>
      <c r="F20" s="27">
        <f>SUM(F18*F19)</f>
        <v>0</v>
      </c>
      <c r="G20" s="15"/>
    </row>
    <row r="21" spans="1:13" ht="15.75" customHeight="1" thickBot="1" x14ac:dyDescent="0.3">
      <c r="A21" s="11"/>
      <c r="B21" s="12" t="s">
        <v>45</v>
      </c>
      <c r="C21" s="9"/>
      <c r="D21" s="36"/>
      <c r="E21" s="36"/>
      <c r="F21" s="37">
        <f>F20/43560</f>
        <v>0</v>
      </c>
      <c r="G21" s="15"/>
    </row>
    <row r="22" spans="1:13" ht="15.75" customHeight="1" x14ac:dyDescent="0.25">
      <c r="A22" s="11"/>
      <c r="B22" s="12"/>
      <c r="C22" s="9"/>
      <c r="D22" s="36"/>
      <c r="E22" s="36"/>
      <c r="F22" s="62"/>
      <c r="G22" s="15"/>
    </row>
    <row r="23" spans="1:13" ht="15.75" customHeight="1" thickBot="1" x14ac:dyDescent="0.3">
      <c r="A23" s="65" t="s">
        <v>46</v>
      </c>
      <c r="B23" s="38"/>
      <c r="C23" s="39"/>
      <c r="D23" s="39"/>
      <c r="E23" s="39"/>
      <c r="F23" s="39"/>
      <c r="G23" s="40"/>
    </row>
    <row r="24" spans="1:13" ht="21.6" customHeight="1" thickBot="1" x14ac:dyDescent="0.3">
      <c r="A24" s="11"/>
      <c r="B24" s="41" t="s">
        <v>61</v>
      </c>
      <c r="C24" s="9"/>
      <c r="D24" s="9"/>
      <c r="E24" s="9"/>
      <c r="F24" s="9"/>
      <c r="G24" s="316" t="s">
        <v>199</v>
      </c>
    </row>
    <row r="25" spans="1:13" ht="15.75" customHeight="1" x14ac:dyDescent="0.25">
      <c r="A25" s="11"/>
      <c r="B25" s="14"/>
      <c r="C25" s="315" t="s">
        <v>197</v>
      </c>
      <c r="D25" s="43"/>
      <c r="E25" s="43"/>
      <c r="F25" s="43"/>
      <c r="G25" s="174">
        <v>0</v>
      </c>
    </row>
    <row r="26" spans="1:13" ht="14.4" x14ac:dyDescent="0.25">
      <c r="A26" s="11"/>
      <c r="B26" s="14"/>
      <c r="C26" s="42" t="s">
        <v>67</v>
      </c>
      <c r="D26" s="43"/>
      <c r="E26" s="43"/>
      <c r="F26" s="43"/>
      <c r="G26" s="175">
        <v>0</v>
      </c>
    </row>
    <row r="27" spans="1:13" ht="15.75" customHeight="1" x14ac:dyDescent="0.25">
      <c r="A27" s="11"/>
      <c r="B27" s="14"/>
      <c r="C27" s="29" t="s">
        <v>68</v>
      </c>
      <c r="D27" s="30"/>
      <c r="E27" s="30"/>
      <c r="F27" s="30"/>
      <c r="G27" s="175">
        <v>0</v>
      </c>
    </row>
    <row r="28" spans="1:13" ht="15" thickBot="1" x14ac:dyDescent="0.3">
      <c r="A28" s="11"/>
      <c r="B28" s="14"/>
      <c r="C28" s="44" t="s">
        <v>148</v>
      </c>
      <c r="D28" s="45"/>
      <c r="E28" s="45"/>
      <c r="F28" s="45"/>
      <c r="G28" s="176">
        <v>0</v>
      </c>
      <c r="I28" s="46"/>
    </row>
    <row r="29" spans="1:13" ht="25.2" customHeight="1" thickBot="1" x14ac:dyDescent="0.3">
      <c r="A29" s="11"/>
      <c r="B29" s="14"/>
      <c r="C29" s="77" t="s">
        <v>62</v>
      </c>
      <c r="D29" s="47"/>
      <c r="E29" s="47"/>
      <c r="F29" s="47"/>
      <c r="G29" s="48">
        <f>SUM(G25:G28)</f>
        <v>0</v>
      </c>
      <c r="I29" s="46"/>
      <c r="J29" s="24"/>
      <c r="K29" s="24"/>
      <c r="L29" s="24"/>
      <c r="M29" s="24"/>
    </row>
    <row r="30" spans="1:13" ht="15.75" customHeight="1" x14ac:dyDescent="0.25">
      <c r="A30" s="11"/>
      <c r="B30" s="14"/>
      <c r="C30" s="17"/>
      <c r="D30" s="17"/>
      <c r="E30" s="17"/>
      <c r="F30" s="17"/>
      <c r="G30" s="10"/>
      <c r="I30" s="46"/>
      <c r="J30" s="49"/>
      <c r="K30" s="24"/>
      <c r="L30" s="24"/>
      <c r="M30" s="24"/>
    </row>
    <row r="31" spans="1:13" ht="15.75" customHeight="1" thickBot="1" x14ac:dyDescent="0.3">
      <c r="A31" s="11"/>
      <c r="B31" s="41" t="s">
        <v>60</v>
      </c>
      <c r="C31" s="9"/>
      <c r="D31" s="9"/>
      <c r="E31" s="9"/>
      <c r="F31" s="9"/>
      <c r="G31" s="10"/>
      <c r="I31" s="46"/>
      <c r="J31" s="49"/>
      <c r="K31" s="24"/>
      <c r="L31" s="24"/>
      <c r="M31" s="9"/>
    </row>
    <row r="32" spans="1:13" ht="29.4" customHeight="1" thickBot="1" x14ac:dyDescent="0.3">
      <c r="A32" s="11"/>
      <c r="B32" s="14"/>
      <c r="C32" s="416" t="s">
        <v>149</v>
      </c>
      <c r="D32" s="417"/>
      <c r="E32" s="417"/>
      <c r="F32" s="418"/>
      <c r="G32" s="81">
        <v>0</v>
      </c>
      <c r="I32" s="46"/>
      <c r="J32" s="49"/>
      <c r="K32" s="24"/>
      <c r="L32" s="24"/>
      <c r="M32" s="24"/>
    </row>
    <row r="33" spans="1:13" ht="25.2" customHeight="1" thickBot="1" x14ac:dyDescent="0.35">
      <c r="A33" s="11"/>
      <c r="B33" s="14"/>
      <c r="C33" s="410" t="s">
        <v>150</v>
      </c>
      <c r="D33" s="411"/>
      <c r="E33" s="411"/>
      <c r="F33" s="412"/>
      <c r="G33" s="74">
        <f>SUM(G32:G32)</f>
        <v>0</v>
      </c>
      <c r="H33" s="51"/>
      <c r="I33" s="46"/>
    </row>
    <row r="34" spans="1:13" ht="25.2" customHeight="1" thickTop="1" thickBot="1" x14ac:dyDescent="0.35">
      <c r="A34" s="11"/>
      <c r="B34" s="14"/>
      <c r="C34" s="71" t="s">
        <v>47</v>
      </c>
      <c r="D34" s="72"/>
      <c r="E34" s="72"/>
      <c r="F34" s="72"/>
      <c r="G34" s="83">
        <f>G29+G33</f>
        <v>0</v>
      </c>
      <c r="H34" s="51"/>
      <c r="I34" s="46"/>
    </row>
    <row r="35" spans="1:13" ht="15.75" customHeight="1" thickTop="1" x14ac:dyDescent="0.25">
      <c r="A35" s="11"/>
      <c r="B35" s="9"/>
      <c r="C35" s="9"/>
      <c r="D35" s="9"/>
      <c r="E35" s="9"/>
      <c r="F35" s="9"/>
      <c r="G35" s="160"/>
      <c r="I35" s="46"/>
    </row>
    <row r="36" spans="1:13" ht="25.5" customHeight="1" thickBot="1" x14ac:dyDescent="0.3">
      <c r="A36" s="11"/>
      <c r="B36" s="41" t="s">
        <v>48</v>
      </c>
      <c r="C36" s="52"/>
      <c r="D36" s="9"/>
      <c r="E36" s="9"/>
      <c r="F36" s="9"/>
      <c r="G36" s="10"/>
      <c r="I36" s="46"/>
      <c r="J36" s="49"/>
      <c r="K36" s="24"/>
      <c r="L36" s="24"/>
      <c r="M36" s="24"/>
    </row>
    <row r="37" spans="1:13" ht="15.6" customHeight="1" x14ac:dyDescent="0.25">
      <c r="A37" s="11"/>
      <c r="B37" s="14"/>
      <c r="C37" s="407" t="s">
        <v>127</v>
      </c>
      <c r="D37" s="408"/>
      <c r="E37" s="408"/>
      <c r="F37" s="409"/>
      <c r="G37" s="174">
        <v>0</v>
      </c>
      <c r="I37" s="46"/>
    </row>
    <row r="38" spans="1:13" ht="15.75" customHeight="1" x14ac:dyDescent="0.25">
      <c r="A38" s="11"/>
      <c r="B38" s="14"/>
      <c r="C38" s="153" t="s">
        <v>5</v>
      </c>
      <c r="D38" s="30"/>
      <c r="E38" s="30"/>
      <c r="F38" s="30"/>
      <c r="G38" s="175">
        <v>0</v>
      </c>
    </row>
    <row r="39" spans="1:13" ht="15.6" customHeight="1" thickBot="1" x14ac:dyDescent="0.3">
      <c r="A39" s="11"/>
      <c r="B39" s="14"/>
      <c r="C39" s="29" t="s">
        <v>152</v>
      </c>
      <c r="D39" s="30"/>
      <c r="E39" s="30"/>
      <c r="F39" s="30"/>
      <c r="G39" s="178">
        <v>0</v>
      </c>
    </row>
    <row r="40" spans="1:13" ht="25.2" customHeight="1" thickTop="1" thickBot="1" x14ac:dyDescent="0.35">
      <c r="A40" s="11"/>
      <c r="B40" s="14"/>
      <c r="C40" s="71" t="s">
        <v>6</v>
      </c>
      <c r="D40" s="72"/>
      <c r="E40" s="72"/>
      <c r="F40" s="72"/>
      <c r="G40" s="73">
        <f>SUM(G37:G39)</f>
        <v>0</v>
      </c>
      <c r="H40" s="51"/>
    </row>
    <row r="41" spans="1:13" ht="25.2" customHeight="1" thickTop="1" thickBot="1" x14ac:dyDescent="0.35">
      <c r="A41" s="11"/>
      <c r="B41" s="14"/>
      <c r="C41" s="71" t="s">
        <v>49</v>
      </c>
      <c r="D41" s="72"/>
      <c r="E41" s="72"/>
      <c r="F41" s="72"/>
      <c r="G41" s="73">
        <f>G34+G40</f>
        <v>0</v>
      </c>
      <c r="H41" s="51"/>
    </row>
    <row r="42" spans="1:13" ht="22.2" customHeight="1" thickTop="1" thickBot="1" x14ac:dyDescent="0.35">
      <c r="A42" s="70" t="s">
        <v>64</v>
      </c>
      <c r="B42" s="14"/>
      <c r="C42" s="17"/>
      <c r="D42" s="17"/>
      <c r="E42" s="17"/>
      <c r="F42" s="17"/>
      <c r="G42" s="50"/>
    </row>
    <row r="43" spans="1:13" ht="25.2" customHeight="1" thickTop="1" thickBot="1" x14ac:dyDescent="0.3">
      <c r="A43" s="11"/>
      <c r="B43" s="14"/>
      <c r="C43" s="149" t="s">
        <v>65</v>
      </c>
      <c r="D43" s="75"/>
      <c r="E43" s="75"/>
      <c r="F43" s="75"/>
      <c r="G43" s="84"/>
      <c r="H43" s="147"/>
      <c r="I43" s="63"/>
    </row>
    <row r="44" spans="1:13" ht="25.2" customHeight="1" thickTop="1" thickBot="1" x14ac:dyDescent="0.3">
      <c r="A44" s="11"/>
      <c r="B44" s="14"/>
      <c r="C44" s="386" t="s">
        <v>50</v>
      </c>
      <c r="D44" s="387"/>
      <c r="E44" s="387"/>
      <c r="F44" s="388"/>
      <c r="G44" s="83">
        <f>G41*G43</f>
        <v>0</v>
      </c>
      <c r="H44" s="147"/>
      <c r="I44" s="63"/>
    </row>
    <row r="45" spans="1:13" ht="15.75" customHeight="1" thickTop="1" x14ac:dyDescent="0.25">
      <c r="A45" s="11"/>
      <c r="B45" s="14"/>
      <c r="C45" s="61"/>
      <c r="D45" s="61"/>
      <c r="E45" s="61"/>
      <c r="F45" s="61"/>
      <c r="G45" s="161"/>
      <c r="I45" s="60"/>
    </row>
    <row r="46" spans="1:13" ht="15.75" customHeight="1" thickBot="1" x14ac:dyDescent="0.35">
      <c r="A46" s="65" t="s">
        <v>31</v>
      </c>
      <c r="B46" s="31"/>
      <c r="C46" s="16"/>
      <c r="D46" s="16"/>
      <c r="E46" s="16"/>
      <c r="F46" s="16"/>
      <c r="G46" s="53"/>
      <c r="H46" s="7"/>
      <c r="I46" s="60"/>
    </row>
    <row r="47" spans="1:13" ht="19.2" customHeight="1" thickTop="1" thickBot="1" x14ac:dyDescent="0.3">
      <c r="A47" s="54"/>
      <c r="B47" s="60"/>
      <c r="C47" s="395" t="s">
        <v>198</v>
      </c>
      <c r="D47" s="396"/>
      <c r="E47" s="396"/>
      <c r="F47" s="397"/>
      <c r="G47" s="162">
        <v>0</v>
      </c>
      <c r="H47" s="7"/>
      <c r="I47" s="60"/>
    </row>
    <row r="48" spans="1:13" ht="14.4" customHeight="1" thickTop="1" x14ac:dyDescent="0.25">
      <c r="A48" s="163"/>
      <c r="B48" s="7"/>
      <c r="C48" s="7"/>
      <c r="D48" s="7"/>
      <c r="E48" s="7"/>
      <c r="F48" s="7"/>
      <c r="G48" s="164"/>
    </row>
    <row r="49" spans="1:8" ht="22.5" customHeight="1" thickBot="1" x14ac:dyDescent="0.35">
      <c r="A49" s="381" t="s">
        <v>24</v>
      </c>
      <c r="B49" s="382"/>
      <c r="C49" s="382"/>
      <c r="D49" s="382"/>
      <c r="E49" s="382"/>
      <c r="F49" s="382"/>
      <c r="G49" s="383"/>
      <c r="H49" s="55"/>
    </row>
    <row r="50" spans="1:8" ht="100.2" customHeight="1" thickBot="1" x14ac:dyDescent="0.3">
      <c r="A50" s="378" t="s">
        <v>151</v>
      </c>
      <c r="B50" s="379"/>
      <c r="C50" s="379"/>
      <c r="D50" s="379"/>
      <c r="E50" s="379"/>
      <c r="F50" s="379"/>
      <c r="G50" s="380"/>
    </row>
    <row r="52" spans="1:8" ht="15.75" customHeight="1" x14ac:dyDescent="0.25"/>
    <row r="55" spans="1:8" ht="15.75" hidden="1" customHeight="1" x14ac:dyDescent="0.3">
      <c r="C55" s="5" t="s">
        <v>21</v>
      </c>
      <c r="D55" s="5" t="s">
        <v>21</v>
      </c>
      <c r="F55" s="5" t="s">
        <v>21</v>
      </c>
    </row>
    <row r="56" spans="1:8" ht="15.75" hidden="1" customHeight="1" x14ac:dyDescent="0.3">
      <c r="C56" s="5" t="s">
        <v>22</v>
      </c>
      <c r="D56" s="8" t="s">
        <v>4</v>
      </c>
      <c r="F56" s="8" t="s">
        <v>35</v>
      </c>
    </row>
    <row r="57" spans="1:8" ht="14.4" hidden="1" x14ac:dyDescent="0.3">
      <c r="C57" s="5" t="s">
        <v>23</v>
      </c>
      <c r="D57" s="8" t="s">
        <v>17</v>
      </c>
      <c r="F57" s="8" t="s">
        <v>36</v>
      </c>
    </row>
    <row r="58" spans="1:8" ht="14.4" hidden="1" x14ac:dyDescent="0.3">
      <c r="D58" s="8" t="s">
        <v>18</v>
      </c>
      <c r="F58" s="8" t="s">
        <v>37</v>
      </c>
    </row>
    <row r="59" spans="1:8" ht="14.4" hidden="1" x14ac:dyDescent="0.3">
      <c r="D59" s="8" t="s">
        <v>19</v>
      </c>
      <c r="F59" s="8" t="s">
        <v>38</v>
      </c>
    </row>
    <row r="60" spans="1:8" ht="14.4" hidden="1" x14ac:dyDescent="0.3">
      <c r="D60" s="8" t="s">
        <v>20</v>
      </c>
      <c r="F60" s="8" t="s">
        <v>39</v>
      </c>
    </row>
    <row r="61" spans="1:8" ht="14.4" hidden="1" x14ac:dyDescent="0.3">
      <c r="D61" s="13" t="s">
        <v>40</v>
      </c>
      <c r="F61" s="8" t="s">
        <v>16</v>
      </c>
      <c r="G61" s="7"/>
    </row>
    <row r="62" spans="1:8" ht="18" hidden="1" customHeight="1" x14ac:dyDescent="0.3">
      <c r="F62" s="8" t="s">
        <v>41</v>
      </c>
    </row>
    <row r="63" spans="1:8" ht="15" customHeight="1" x14ac:dyDescent="0.3">
      <c r="F63" s="8"/>
    </row>
    <row r="64" spans="1:8" ht="30" customHeight="1" x14ac:dyDescent="0.3">
      <c r="F64" s="8"/>
    </row>
    <row r="65" spans="6:6" x14ac:dyDescent="0.25">
      <c r="F65" s="24"/>
    </row>
    <row r="66" spans="6:6" x14ac:dyDescent="0.25">
      <c r="F66" s="24"/>
    </row>
    <row r="67" spans="6:6" x14ac:dyDescent="0.25">
      <c r="F67" s="24"/>
    </row>
    <row r="68" spans="6:6" x14ac:dyDescent="0.25">
      <c r="F68" s="24"/>
    </row>
    <row r="69" spans="6:6" x14ac:dyDescent="0.25">
      <c r="F69" s="24"/>
    </row>
    <row r="70" spans="6:6" x14ac:dyDescent="0.25">
      <c r="F70" s="24"/>
    </row>
    <row r="71" spans="6:6" x14ac:dyDescent="0.25">
      <c r="F71" s="24"/>
    </row>
    <row r="72" spans="6:6" x14ac:dyDescent="0.25">
      <c r="F72" s="24"/>
    </row>
    <row r="73" spans="6:6" x14ac:dyDescent="0.25">
      <c r="F73" s="24"/>
    </row>
    <row r="74" spans="6:6" x14ac:dyDescent="0.25">
      <c r="F74" s="24"/>
    </row>
    <row r="75" spans="6:6" x14ac:dyDescent="0.25">
      <c r="F75" s="24"/>
    </row>
    <row r="76" spans="6:6" x14ac:dyDescent="0.25">
      <c r="F76" s="24"/>
    </row>
    <row r="77" spans="6:6" x14ac:dyDescent="0.25">
      <c r="F77" s="24"/>
    </row>
  </sheetData>
  <sheetProtection algorithmName="SHA-512" hashValue="rIrxONxNr5QQs1ROVW3VFXrKfPJr/KWS7wbtQVgUtQ3ZwyW++kJPlmFyUR9DOemWrvCEkw58yYVcJlgq4fCszw==" saltValue="DOabeWe8T1fFQbmi1p+0mA==" spinCount="100000" sheet="1" selectLockedCells="1"/>
  <mergeCells count="12">
    <mergeCell ref="A50:G50"/>
    <mergeCell ref="A49:G49"/>
    <mergeCell ref="A1:G1"/>
    <mergeCell ref="C44:F44"/>
    <mergeCell ref="A2:G2"/>
    <mergeCell ref="B7:G7"/>
    <mergeCell ref="C47:F47"/>
    <mergeCell ref="A3:G5"/>
    <mergeCell ref="C37:F37"/>
    <mergeCell ref="C33:F33"/>
    <mergeCell ref="B8:G8"/>
    <mergeCell ref="C32:F32"/>
  </mergeCells>
  <conditionalFormatting sqref="G41">
    <cfRule type="cellIs" dxfId="3" priority="8" stopIfTrue="1" operator="lessThan">
      <formula>#REF!</formula>
    </cfRule>
  </conditionalFormatting>
  <conditionalFormatting sqref="G47">
    <cfRule type="cellIs" dxfId="2" priority="1" stopIfTrue="1" operator="greaterThan">
      <formula>$G$44</formula>
    </cfRule>
  </conditionalFormatting>
  <dataValidations count="9">
    <dataValidation type="whole" operator="lessThan" allowBlank="1" showInputMessage="1" showErrorMessage="1" errorTitle="Excessive Developer Fee" error="Cannot exceed 10 percent of TDC" sqref="G39" xr:uid="{00000000-0002-0000-0200-000000000000}">
      <formula1>0.1*G41</formula1>
    </dataValidation>
    <dataValidation allowBlank="1" showInputMessage="1" showErrorMessage="1" prompt="Include finished, above-ground square feet." sqref="F11" xr:uid="{00000000-0002-0000-0200-000001000000}"/>
    <dataValidation type="list" allowBlank="1" showInputMessage="1" showErrorMessage="1" promptTitle="Choose One" sqref="D10:E10" xr:uid="{00000000-0002-0000-0200-000002000000}">
      <formula1>$F$58:$F$58</formula1>
    </dataValidation>
    <dataValidation type="list" allowBlank="1" showInputMessage="1" showErrorMessage="1" sqref="F10" xr:uid="{00000000-0002-0000-0200-000003000000}">
      <formula1>$F$55:$F$62</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7" xr:uid="{00000000-0002-0000-0200-000004000000}">
      <formula1>G41</formula1>
    </dataValidation>
    <dataValidation type="list" allowBlank="1" showInputMessage="1" showErrorMessage="1" sqref="F15" xr:uid="{00000000-0002-0000-0200-000005000000}">
      <formula1>$D$55:$D$61</formula1>
    </dataValidation>
    <dataValidation type="list" allowBlank="1" showInputMessage="1" showErrorMessage="1" sqref="D14" xr:uid="{00000000-0002-0000-0200-000006000000}">
      <formula1>$C$55:$C$57</formula1>
    </dataValidation>
    <dataValidation allowBlank="1" sqref="G40:G41" xr:uid="{00000000-0002-0000-0200-000007000000}"/>
    <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0" xr:uid="{00000000-0002-0000-0200-000008000000}">
      <formula1>F30</formula1>
    </dataValidation>
  </dataValidations>
  <printOptions horizontalCentered="1" verticalCentered="1"/>
  <pageMargins left="0.5" right="0.5" top="0.25" bottom="0.25" header="0.25" footer="0.25"/>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5" tint="0.59999389629810485"/>
    <pageSetUpPr fitToPage="1"/>
  </sheetPr>
  <dimension ref="A1:J32"/>
  <sheetViews>
    <sheetView showGridLines="0" zoomScaleNormal="100" workbookViewId="0">
      <selection activeCell="H11" sqref="H11"/>
    </sheetView>
  </sheetViews>
  <sheetFormatPr defaultColWidth="9.109375" defaultRowHeight="13.8" x14ac:dyDescent="0.3"/>
  <cols>
    <col min="1" max="1" width="19.88671875" style="6" customWidth="1"/>
    <col min="2" max="2" width="9.109375" style="6" customWidth="1"/>
    <col min="3" max="6" width="9.109375" style="6"/>
    <col min="7" max="7" width="24" style="6" customWidth="1"/>
    <col min="8" max="8" width="21.109375" style="6" customWidth="1"/>
    <col min="9" max="9" width="9.109375" style="6"/>
    <col min="10" max="10" width="9.44140625" style="6" customWidth="1"/>
    <col min="11" max="16384" width="9.109375" style="6"/>
  </cols>
  <sheetData>
    <row r="1" spans="1:10" ht="46.2" customHeight="1" x14ac:dyDescent="0.3">
      <c r="A1" s="372" t="s">
        <v>184</v>
      </c>
      <c r="B1" s="384"/>
      <c r="C1" s="384"/>
      <c r="D1" s="384"/>
      <c r="E1" s="384"/>
      <c r="F1" s="384"/>
      <c r="G1" s="384"/>
      <c r="H1" s="385"/>
    </row>
    <row r="2" spans="1:10" ht="22.8" customHeight="1" thickBot="1" x14ac:dyDescent="0.35">
      <c r="A2" s="428" t="s">
        <v>13</v>
      </c>
      <c r="B2" s="429"/>
      <c r="C2" s="429"/>
      <c r="D2" s="429"/>
      <c r="E2" s="429"/>
      <c r="F2" s="429"/>
      <c r="G2" s="429"/>
      <c r="H2" s="430"/>
    </row>
    <row r="3" spans="1:10" ht="152.4" customHeight="1" thickBot="1" x14ac:dyDescent="0.35">
      <c r="A3" s="435" t="s">
        <v>195</v>
      </c>
      <c r="B3" s="436"/>
      <c r="C3" s="436"/>
      <c r="D3" s="436"/>
      <c r="E3" s="436"/>
      <c r="F3" s="436"/>
      <c r="G3" s="436"/>
      <c r="H3" s="437"/>
    </row>
    <row r="4" spans="1:10" ht="15" thickBot="1" x14ac:dyDescent="0.35">
      <c r="A4" s="438" t="s">
        <v>12</v>
      </c>
      <c r="B4" s="439"/>
      <c r="C4" s="439"/>
      <c r="D4" s="439"/>
      <c r="E4" s="439"/>
      <c r="F4" s="439"/>
      <c r="G4" s="439"/>
      <c r="H4" s="56"/>
      <c r="I4" s="21"/>
    </row>
    <row r="5" spans="1:10" ht="15" thickBot="1" x14ac:dyDescent="0.35">
      <c r="A5" s="431" t="s">
        <v>57</v>
      </c>
      <c r="B5" s="432"/>
      <c r="C5" s="432"/>
      <c r="D5" s="432"/>
      <c r="E5" s="432"/>
      <c r="F5" s="432"/>
      <c r="G5" s="432"/>
      <c r="H5" s="168">
        <f>'Proj. Info Fin. Wksht'!G41</f>
        <v>0</v>
      </c>
      <c r="I5" s="21"/>
    </row>
    <row r="6" spans="1:10" ht="15" thickBot="1" x14ac:dyDescent="0.35">
      <c r="A6" s="433" t="s">
        <v>196</v>
      </c>
      <c r="B6" s="434"/>
      <c r="C6" s="434"/>
      <c r="D6" s="434"/>
      <c r="E6" s="434"/>
      <c r="F6" s="434"/>
      <c r="G6" s="434"/>
      <c r="H6" s="168">
        <f>'Proj. Info Fin. Wksht'!G47</f>
        <v>0</v>
      </c>
      <c r="I6" s="21"/>
    </row>
    <row r="7" spans="1:10" ht="15" thickBot="1" x14ac:dyDescent="0.35">
      <c r="A7" s="433" t="s">
        <v>58</v>
      </c>
      <c r="B7" s="434"/>
      <c r="C7" s="434"/>
      <c r="D7" s="434"/>
      <c r="E7" s="434"/>
      <c r="F7" s="434"/>
      <c r="G7" s="434"/>
      <c r="H7" s="168">
        <f>H5-H6</f>
        <v>0</v>
      </c>
      <c r="I7" s="22"/>
      <c r="J7" s="23"/>
    </row>
    <row r="8" spans="1:10" ht="14.4" x14ac:dyDescent="0.3">
      <c r="A8" s="18"/>
      <c r="B8" s="25"/>
      <c r="C8" s="25"/>
      <c r="D8" s="25"/>
      <c r="E8" s="25"/>
      <c r="F8" s="25"/>
      <c r="G8" s="25"/>
      <c r="H8" s="26"/>
      <c r="I8" s="21"/>
    </row>
    <row r="9" spans="1:10" ht="14.4" x14ac:dyDescent="0.3">
      <c r="A9" s="67" t="s">
        <v>128</v>
      </c>
      <c r="B9" s="25"/>
      <c r="C9" s="25"/>
      <c r="D9" s="25"/>
      <c r="E9" s="25"/>
      <c r="F9" s="25"/>
      <c r="G9" s="25"/>
      <c r="H9" s="66"/>
      <c r="I9" s="21"/>
    </row>
    <row r="10" spans="1:10" ht="15" thickBot="1" x14ac:dyDescent="0.35">
      <c r="A10" s="68" t="s">
        <v>145</v>
      </c>
      <c r="B10" s="69"/>
      <c r="C10" s="69"/>
      <c r="D10" s="69"/>
      <c r="E10" s="69"/>
      <c r="F10" s="69"/>
      <c r="G10" s="69"/>
      <c r="H10" s="57"/>
      <c r="I10" s="21"/>
    </row>
    <row r="11" spans="1:10" ht="15.75" customHeight="1" x14ac:dyDescent="0.3">
      <c r="A11" s="180" t="s">
        <v>182</v>
      </c>
      <c r="B11" s="28"/>
      <c r="C11" s="28"/>
      <c r="D11" s="28"/>
      <c r="E11" s="28"/>
      <c r="F11" s="28"/>
      <c r="G11" s="28"/>
      <c r="H11" s="165">
        <v>0</v>
      </c>
      <c r="I11" s="21"/>
    </row>
    <row r="12" spans="1:10" ht="15.75" customHeight="1" x14ac:dyDescent="0.3">
      <c r="A12" s="126" t="s">
        <v>129</v>
      </c>
      <c r="B12" s="419" t="s">
        <v>130</v>
      </c>
      <c r="C12" s="420"/>
      <c r="D12" s="420"/>
      <c r="E12" s="420"/>
      <c r="F12" s="420"/>
      <c r="G12" s="420"/>
      <c r="H12" s="166">
        <v>0</v>
      </c>
      <c r="I12" s="8"/>
    </row>
    <row r="13" spans="1:10" ht="15.75" customHeight="1" x14ac:dyDescent="0.3">
      <c r="A13" s="126" t="s">
        <v>129</v>
      </c>
      <c r="B13" s="419" t="s">
        <v>130</v>
      </c>
      <c r="C13" s="420"/>
      <c r="D13" s="420"/>
      <c r="E13" s="420"/>
      <c r="F13" s="420"/>
      <c r="G13" s="420"/>
      <c r="H13" s="166">
        <v>0</v>
      </c>
      <c r="I13" s="8"/>
    </row>
    <row r="14" spans="1:10" ht="15.75" customHeight="1" x14ac:dyDescent="0.3">
      <c r="A14" s="126" t="s">
        <v>129</v>
      </c>
      <c r="B14" s="419" t="s">
        <v>130</v>
      </c>
      <c r="C14" s="420"/>
      <c r="D14" s="420"/>
      <c r="E14" s="420"/>
      <c r="F14" s="420"/>
      <c r="G14" s="420"/>
      <c r="H14" s="166">
        <v>0</v>
      </c>
      <c r="I14" s="58"/>
    </row>
    <row r="15" spans="1:10" ht="15.75" customHeight="1" x14ac:dyDescent="0.3">
      <c r="A15" s="126" t="s">
        <v>129</v>
      </c>
      <c r="B15" s="419" t="s">
        <v>130</v>
      </c>
      <c r="C15" s="420"/>
      <c r="D15" s="420"/>
      <c r="E15" s="420"/>
      <c r="F15" s="420"/>
      <c r="G15" s="420"/>
      <c r="H15" s="166">
        <v>0</v>
      </c>
      <c r="I15" s="58"/>
    </row>
    <row r="16" spans="1:10" ht="15.75" customHeight="1" x14ac:dyDescent="0.3">
      <c r="A16" s="126" t="s">
        <v>129</v>
      </c>
      <c r="B16" s="419" t="s">
        <v>130</v>
      </c>
      <c r="C16" s="420"/>
      <c r="D16" s="420"/>
      <c r="E16" s="420"/>
      <c r="F16" s="420"/>
      <c r="G16" s="420"/>
      <c r="H16" s="166">
        <v>0</v>
      </c>
      <c r="I16" s="58"/>
    </row>
    <row r="17" spans="1:10" ht="15.75" customHeight="1" x14ac:dyDescent="0.3">
      <c r="A17" s="126" t="s">
        <v>129</v>
      </c>
      <c r="B17" s="419" t="s">
        <v>130</v>
      </c>
      <c r="C17" s="420"/>
      <c r="D17" s="420"/>
      <c r="E17" s="420"/>
      <c r="F17" s="420"/>
      <c r="G17" s="420"/>
      <c r="H17" s="166">
        <v>0</v>
      </c>
      <c r="I17" s="58"/>
    </row>
    <row r="18" spans="1:10" ht="15.75" customHeight="1" x14ac:dyDescent="0.3">
      <c r="A18" s="126" t="s">
        <v>129</v>
      </c>
      <c r="B18" s="419" t="s">
        <v>130</v>
      </c>
      <c r="C18" s="420"/>
      <c r="D18" s="420"/>
      <c r="E18" s="420"/>
      <c r="F18" s="420"/>
      <c r="G18" s="420"/>
      <c r="H18" s="166">
        <v>0</v>
      </c>
      <c r="I18" s="58"/>
    </row>
    <row r="19" spans="1:10" ht="15.75" customHeight="1" thickBot="1" x14ac:dyDescent="0.35">
      <c r="A19" s="126" t="s">
        <v>129</v>
      </c>
      <c r="B19" s="419" t="s">
        <v>130</v>
      </c>
      <c r="C19" s="420"/>
      <c r="D19" s="420"/>
      <c r="E19" s="420"/>
      <c r="F19" s="420"/>
      <c r="G19" s="420"/>
      <c r="H19" s="166">
        <v>0</v>
      </c>
      <c r="I19" s="58"/>
    </row>
    <row r="20" spans="1:10" ht="15" thickBot="1" x14ac:dyDescent="0.35">
      <c r="A20" s="440" t="s">
        <v>131</v>
      </c>
      <c r="B20" s="441"/>
      <c r="C20" s="441"/>
      <c r="D20" s="441"/>
      <c r="E20" s="441"/>
      <c r="F20" s="441"/>
      <c r="G20" s="441"/>
      <c r="H20" s="169">
        <f>SUM(H11:H19)</f>
        <v>0</v>
      </c>
      <c r="I20" s="127" t="str">
        <f>IF(H20&gt;H7,"Please check figures; Contributions exceed Anticipated Value Gap",IF(H20&lt;H7,"Please ensure all Value Gap Contributions are entered in Cells I11-I20",""))</f>
        <v/>
      </c>
    </row>
    <row r="21" spans="1:10" ht="15" customHeight="1" thickBot="1" x14ac:dyDescent="0.35">
      <c r="A21" s="19"/>
      <c r="B21" s="20"/>
      <c r="C21" s="20"/>
      <c r="D21" s="20"/>
      <c r="E21" s="20"/>
      <c r="F21" s="20"/>
      <c r="G21" s="20"/>
      <c r="H21" s="1"/>
    </row>
    <row r="22" spans="1:10" ht="15" thickBot="1" x14ac:dyDescent="0.35">
      <c r="A22" s="421" t="s">
        <v>132</v>
      </c>
      <c r="B22" s="422"/>
      <c r="C22" s="422"/>
      <c r="D22" s="422"/>
      <c r="E22" s="422"/>
      <c r="F22" s="422"/>
      <c r="G22" s="422"/>
      <c r="H22" s="82"/>
      <c r="I22" s="76" t="str">
        <f>IF(H22=0,"Be sure to enter a number here","")</f>
        <v>Be sure to enter a number here</v>
      </c>
    </row>
    <row r="23" spans="1:10" ht="36" customHeight="1" thickBot="1" x14ac:dyDescent="0.35">
      <c r="A23" s="423" t="s">
        <v>69</v>
      </c>
      <c r="B23" s="424"/>
      <c r="C23" s="424"/>
      <c r="D23" s="424"/>
      <c r="E23" s="424"/>
      <c r="F23" s="424"/>
      <c r="G23" s="424"/>
      <c r="H23" s="128">
        <f>(H11)*H22</f>
        <v>0</v>
      </c>
      <c r="I23" s="59"/>
      <c r="J23" s="23"/>
    </row>
    <row r="24" spans="1:10" ht="14.4" thickBot="1" x14ac:dyDescent="0.35">
      <c r="A24" s="129"/>
      <c r="B24" s="130"/>
      <c r="C24" s="130"/>
      <c r="D24" s="130"/>
      <c r="E24" s="130"/>
      <c r="F24" s="130"/>
      <c r="G24" s="130"/>
      <c r="H24" s="23"/>
    </row>
    <row r="25" spans="1:10" s="110" customFormat="1" ht="34.799999999999997" customHeight="1" thickBot="1" x14ac:dyDescent="0.35">
      <c r="A25" s="425" t="str">
        <f>IF(H20&gt;H7,"Explanation,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5" s="426"/>
      <c r="C25" s="426"/>
      <c r="D25" s="426"/>
      <c r="E25" s="426"/>
      <c r="F25" s="426"/>
      <c r="G25" s="426"/>
      <c r="H25" s="427"/>
    </row>
    <row r="26" spans="1:10" ht="84" customHeight="1" thickBot="1" x14ac:dyDescent="0.35">
      <c r="A26" s="369"/>
      <c r="B26" s="370"/>
      <c r="C26" s="370"/>
      <c r="D26" s="370"/>
      <c r="E26" s="370"/>
      <c r="F26" s="370"/>
      <c r="G26" s="370"/>
      <c r="H26" s="371"/>
    </row>
    <row r="29" spans="1:10" hidden="1" x14ac:dyDescent="0.3">
      <c r="B29" s="6" t="s">
        <v>129</v>
      </c>
    </row>
    <row r="30" spans="1:10" hidden="1" x14ac:dyDescent="0.3">
      <c r="B30" s="6" t="s">
        <v>110</v>
      </c>
    </row>
    <row r="31" spans="1:10" hidden="1" x14ac:dyDescent="0.3">
      <c r="B31" s="6" t="s">
        <v>133</v>
      </c>
    </row>
    <row r="32" spans="1:10" hidden="1" x14ac:dyDescent="0.3">
      <c r="B32" s="6" t="s">
        <v>134</v>
      </c>
    </row>
  </sheetData>
  <sheetProtection algorithmName="SHA-512" hashValue="cLq88O2Wmwhgt/Ezk3wzBO/EEjQwURIIKzELuefUFpFqlzxGF/M0YdenwTrD6/usEmrJKZvE6Z9wk/su+PiQSg==" saltValue="03dSecjTvSVewfHK/B/Uqg==" spinCount="100000" sheet="1" selectLockedCells="1"/>
  <dataConsolidate/>
  <mergeCells count="20">
    <mergeCell ref="B17:G17"/>
    <mergeCell ref="B18:G18"/>
    <mergeCell ref="B12:G12"/>
    <mergeCell ref="B13:G13"/>
    <mergeCell ref="B14:G14"/>
    <mergeCell ref="B15:G15"/>
    <mergeCell ref="B16:G16"/>
    <mergeCell ref="A1:H1"/>
    <mergeCell ref="A2:H2"/>
    <mergeCell ref="A5:G5"/>
    <mergeCell ref="A6:G6"/>
    <mergeCell ref="A7:G7"/>
    <mergeCell ref="A3:H3"/>
    <mergeCell ref="A4:G4"/>
    <mergeCell ref="B19:G19"/>
    <mergeCell ref="A22:G22"/>
    <mergeCell ref="A23:G23"/>
    <mergeCell ref="A25:H25"/>
    <mergeCell ref="A26:H26"/>
    <mergeCell ref="A20:G20"/>
  </mergeCells>
  <conditionalFormatting sqref="A25">
    <cfRule type="expression" dxfId="1" priority="1" stopIfTrue="1">
      <formula>$H$20&lt;&gt;$H$7</formula>
    </cfRule>
  </conditionalFormatting>
  <dataValidations xWindow="993" yWindow="605" count="3">
    <dataValidation type="whole" errorStyle="information" operator="equal" allowBlank="1" showInputMessage="1" errorTitle="Sources not equal to need" error="Check Value Gap Sources in Line I11-I20, or explain in Line 27." sqref="H11" xr:uid="{00000000-0002-0000-0400-000001000000}">
      <formula1>H7</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2:A19" xr:uid="{00000000-0002-0000-0400-000002000000}">
      <formula1>$B$29:$B$32</formula1>
    </dataValidation>
    <dataValidation errorStyle="warning" allowBlank="1" showInputMessage="1" showErrorMessage="1" errorTitle="Sources do not equal Gap" error="Explain in Line 24, below." sqref="H20" xr:uid="{00000000-0002-0000-0400-000003000000}"/>
  </dataValidations>
  <printOptions horizontalCentered="1" verticalCentered="1"/>
  <pageMargins left="0.7" right="0.7" top="0.75" bottom="0.75" header="0.3" footer="0.3"/>
  <pageSetup scale="81" orientation="portrait" r:id="rId1"/>
  <extLst>
    <ext xmlns:x14="http://schemas.microsoft.com/office/spreadsheetml/2009/9/main" uri="{CCE6A557-97BC-4b89-ADB6-D9C93CAAB3DF}">
      <x14:dataValidations xmlns:xm="http://schemas.microsoft.com/office/excel/2006/main" xWindow="993" yWindow="605" count="2">
        <x14:dataValidation type="whole" errorStyle="warning" operator="lessThanOrEqual" allowBlank="1" showErrorMessage="1" errorTitle="Exceeds Leverage Sources" error="Please ensure the information on the &quot;Leverage Sources&quot; worksheet is complete and accurate." xr:uid="{00000000-0002-0000-0400-000006000000}">
          <x14:formula1>
            <xm:f>'Leverage Sources'!$D$20</xm:f>
          </x14:formula1>
          <xm:sqref>H12:H19</xm:sqref>
        </x14:dataValidation>
        <x14:dataValidation type="whole"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xr:uid="{00000000-0002-0000-0400-000005000000}">
          <x14:formula1>
            <xm:f>'Proj. Info Fin. Wksht'!G43</xm:f>
          </x14:formula1>
          <xm:sqref>H22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59999389629810485"/>
    <pageSetUpPr fitToPage="1"/>
  </sheetPr>
  <dimension ref="A1:K54"/>
  <sheetViews>
    <sheetView zoomScaleNormal="100" zoomScaleSheetLayoutView="80" workbookViewId="0">
      <selection activeCell="C6" sqref="C6"/>
    </sheetView>
  </sheetViews>
  <sheetFormatPr defaultColWidth="9.109375" defaultRowHeight="13.8" x14ac:dyDescent="0.3"/>
  <cols>
    <col min="1" max="1" width="19.88671875" style="6" customWidth="1"/>
    <col min="2" max="2" width="9.109375" style="6" customWidth="1"/>
    <col min="3" max="3" width="27.77734375" style="6" customWidth="1"/>
    <col min="4" max="4" width="14.44140625" style="6" customWidth="1"/>
    <col min="5" max="5" width="13.109375" style="6" customWidth="1"/>
    <col min="6" max="6" width="23.6640625" style="6" customWidth="1"/>
    <col min="7" max="7" width="8.21875" style="6" customWidth="1"/>
    <col min="8" max="8" width="9.44140625" style="6" customWidth="1"/>
    <col min="9" max="16384" width="9.109375" style="6"/>
  </cols>
  <sheetData>
    <row r="1" spans="1:8" ht="42.6" customHeight="1" x14ac:dyDescent="0.3">
      <c r="A1" s="372" t="s">
        <v>184</v>
      </c>
      <c r="B1" s="384"/>
      <c r="C1" s="384"/>
      <c r="D1" s="384"/>
      <c r="E1" s="384"/>
      <c r="F1" s="385"/>
      <c r="G1" s="306"/>
      <c r="H1" s="307"/>
    </row>
    <row r="2" spans="1:8" ht="20.399999999999999" customHeight="1" thickBot="1" x14ac:dyDescent="0.35">
      <c r="A2" s="465" t="s">
        <v>178</v>
      </c>
      <c r="B2" s="466"/>
      <c r="C2" s="466"/>
      <c r="D2" s="466"/>
      <c r="E2" s="466"/>
      <c r="F2" s="467"/>
    </row>
    <row r="3" spans="1:8" ht="248.4" customHeight="1" thickBot="1" x14ac:dyDescent="0.35">
      <c r="A3" s="469" t="s">
        <v>183</v>
      </c>
      <c r="B3" s="470"/>
      <c r="C3" s="470"/>
      <c r="D3" s="470"/>
      <c r="E3" s="470"/>
      <c r="F3" s="471"/>
    </row>
    <row r="4" spans="1:8" s="12" customFormat="1" ht="15" thickBot="1" x14ac:dyDescent="0.35">
      <c r="A4" s="131"/>
      <c r="B4" s="131"/>
      <c r="C4" s="132"/>
    </row>
    <row r="5" spans="1:8" s="78" customFormat="1" ht="18" customHeight="1" thickBot="1" x14ac:dyDescent="0.35">
      <c r="A5" s="472" t="s">
        <v>70</v>
      </c>
      <c r="B5" s="473"/>
      <c r="C5" s="474"/>
      <c r="D5" s="133"/>
      <c r="E5" s="133"/>
      <c r="F5" s="133"/>
    </row>
    <row r="6" spans="1:8" ht="20.399999999999999" customHeight="1" thickBot="1" x14ac:dyDescent="0.35">
      <c r="A6" s="134" t="s">
        <v>135</v>
      </c>
      <c r="B6" s="135"/>
      <c r="C6" s="177"/>
      <c r="D6" s="136"/>
      <c r="E6" s="136"/>
      <c r="F6" s="22"/>
      <c r="G6" s="21"/>
    </row>
    <row r="7" spans="1:8" s="22" customFormat="1" ht="20.399999999999999" customHeight="1" thickBot="1" x14ac:dyDescent="0.35">
      <c r="A7" s="28"/>
      <c r="B7" s="125"/>
      <c r="C7" s="136"/>
      <c r="D7" s="136"/>
      <c r="E7" s="136"/>
    </row>
    <row r="8" spans="1:8" s="110" customFormat="1" ht="18" customHeight="1" thickBot="1" x14ac:dyDescent="0.35">
      <c r="A8" s="478" t="s">
        <v>136</v>
      </c>
      <c r="B8" s="479"/>
      <c r="C8" s="479"/>
      <c r="D8" s="479"/>
      <c r="E8" s="479"/>
      <c r="F8" s="480"/>
      <c r="G8" s="137"/>
    </row>
    <row r="9" spans="1:8" ht="15.45" customHeight="1" x14ac:dyDescent="0.3">
      <c r="A9" s="481" t="s">
        <v>198</v>
      </c>
      <c r="B9" s="482"/>
      <c r="C9" s="482"/>
      <c r="D9" s="482"/>
      <c r="E9" s="483"/>
      <c r="F9" s="165">
        <v>0</v>
      </c>
      <c r="G9" s="21"/>
    </row>
    <row r="10" spans="1:8" ht="15.45" customHeight="1" x14ac:dyDescent="0.3">
      <c r="A10" s="484" t="s">
        <v>104</v>
      </c>
      <c r="B10" s="485"/>
      <c r="C10" s="485"/>
      <c r="D10" s="485"/>
      <c r="E10" s="486"/>
      <c r="F10" s="167">
        <v>0</v>
      </c>
      <c r="G10" s="21"/>
    </row>
    <row r="11" spans="1:8" ht="15.45" customHeight="1" x14ac:dyDescent="0.3">
      <c r="A11" s="487" t="s">
        <v>137</v>
      </c>
      <c r="B11" s="488"/>
      <c r="C11" s="488"/>
      <c r="D11" s="488"/>
      <c r="E11" s="489"/>
      <c r="F11" s="170">
        <f>SUM(F9:F10)</f>
        <v>0</v>
      </c>
      <c r="G11" s="21"/>
    </row>
    <row r="12" spans="1:8" ht="15.45" customHeight="1" thickBot="1" x14ac:dyDescent="0.35">
      <c r="A12" s="475" t="s">
        <v>138</v>
      </c>
      <c r="B12" s="476"/>
      <c r="C12" s="476"/>
      <c r="D12" s="476"/>
      <c r="E12" s="477"/>
      <c r="F12" s="171">
        <f>F11-F16</f>
        <v>0</v>
      </c>
      <c r="G12" s="22"/>
      <c r="H12" s="23"/>
    </row>
    <row r="13" spans="1:8" ht="15" thickBot="1" x14ac:dyDescent="0.35">
      <c r="A13" s="18"/>
      <c r="B13" s="25"/>
      <c r="C13" s="25"/>
      <c r="D13" s="25"/>
      <c r="E13" s="25"/>
      <c r="F13" s="26"/>
      <c r="G13" s="21"/>
    </row>
    <row r="14" spans="1:8" ht="18" customHeight="1" thickBot="1" x14ac:dyDescent="0.35">
      <c r="A14" s="478" t="s">
        <v>139</v>
      </c>
      <c r="B14" s="479"/>
      <c r="C14" s="479"/>
      <c r="D14" s="479"/>
      <c r="E14" s="479"/>
      <c r="F14" s="480"/>
      <c r="G14" s="21"/>
    </row>
    <row r="15" spans="1:8" ht="45" customHeight="1" x14ac:dyDescent="0.3">
      <c r="A15" s="490" t="s">
        <v>163</v>
      </c>
      <c r="B15" s="491"/>
      <c r="C15" s="491"/>
      <c r="D15" s="491"/>
      <c r="E15" s="491"/>
      <c r="F15" s="492"/>
      <c r="G15" s="21"/>
    </row>
    <row r="16" spans="1:8" ht="14.4" x14ac:dyDescent="0.3">
      <c r="A16" s="138" t="s">
        <v>101</v>
      </c>
      <c r="B16" s="139"/>
      <c r="C16" s="140"/>
      <c r="D16" s="141"/>
      <c r="E16" s="141"/>
      <c r="F16" s="142">
        <v>0</v>
      </c>
      <c r="G16" s="21"/>
    </row>
    <row r="17" spans="1:8" ht="14.4" customHeight="1" x14ac:dyDescent="0.3">
      <c r="A17" s="138" t="s">
        <v>140</v>
      </c>
      <c r="B17" s="139"/>
      <c r="C17" s="140"/>
      <c r="D17" s="141"/>
      <c r="E17" s="141"/>
      <c r="F17" s="142">
        <v>0</v>
      </c>
      <c r="G17" s="21"/>
    </row>
    <row r="18" spans="1:8" ht="14.4" customHeight="1" x14ac:dyDescent="0.3">
      <c r="A18" s="138" t="s">
        <v>105</v>
      </c>
      <c r="B18" s="139"/>
      <c r="C18" s="140"/>
      <c r="D18" s="141"/>
      <c r="E18" s="141"/>
      <c r="F18" s="142">
        <v>0</v>
      </c>
      <c r="G18" s="21"/>
    </row>
    <row r="19" spans="1:8" s="183" customFormat="1" ht="14.4" customHeight="1" x14ac:dyDescent="0.3">
      <c r="A19" s="180" t="s">
        <v>167</v>
      </c>
      <c r="B19" s="181"/>
      <c r="C19" s="191"/>
      <c r="D19" s="182"/>
      <c r="E19" s="182"/>
      <c r="F19" s="142">
        <v>0</v>
      </c>
    </row>
    <row r="20" spans="1:8" ht="14.4" customHeight="1" x14ac:dyDescent="0.3">
      <c r="A20" s="421" t="s">
        <v>141</v>
      </c>
      <c r="B20" s="422"/>
      <c r="C20" s="422"/>
      <c r="D20" s="422"/>
      <c r="E20" s="468"/>
      <c r="F20" s="142">
        <v>0</v>
      </c>
      <c r="G20" s="148" t="s">
        <v>187</v>
      </c>
    </row>
    <row r="21" spans="1:8" ht="14.4" customHeight="1" x14ac:dyDescent="0.3">
      <c r="A21" s="493" t="s">
        <v>142</v>
      </c>
      <c r="B21" s="494"/>
      <c r="C21" s="494"/>
      <c r="D21" s="494"/>
      <c r="E21" s="143"/>
      <c r="F21" s="142">
        <v>0</v>
      </c>
      <c r="G21" s="179" t="s">
        <v>28</v>
      </c>
    </row>
    <row r="22" spans="1:8" ht="15.75" customHeight="1" x14ac:dyDescent="0.3">
      <c r="A22" s="126" t="s">
        <v>129</v>
      </c>
      <c r="B22" s="419" t="s">
        <v>130</v>
      </c>
      <c r="C22" s="420"/>
      <c r="D22" s="420"/>
      <c r="E22" s="173"/>
      <c r="F22" s="142">
        <v>0</v>
      </c>
      <c r="G22" s="58"/>
    </row>
    <row r="23" spans="1:8" ht="15.75" customHeight="1" x14ac:dyDescent="0.3">
      <c r="A23" s="126" t="s">
        <v>129</v>
      </c>
      <c r="B23" s="419" t="s">
        <v>130</v>
      </c>
      <c r="C23" s="420"/>
      <c r="D23" s="420"/>
      <c r="E23" s="173"/>
      <c r="F23" s="142">
        <v>0</v>
      </c>
      <c r="G23" s="58"/>
    </row>
    <row r="24" spans="1:8" ht="15.75" customHeight="1" x14ac:dyDescent="0.3">
      <c r="A24" s="126" t="s">
        <v>129</v>
      </c>
      <c r="B24" s="419" t="s">
        <v>130</v>
      </c>
      <c r="C24" s="420"/>
      <c r="D24" s="420"/>
      <c r="E24" s="173"/>
      <c r="F24" s="142">
        <v>0</v>
      </c>
      <c r="G24" s="58"/>
    </row>
    <row r="25" spans="1:8" ht="15.75" customHeight="1" x14ac:dyDescent="0.3">
      <c r="A25" s="126" t="s">
        <v>129</v>
      </c>
      <c r="B25" s="419" t="s">
        <v>130</v>
      </c>
      <c r="C25" s="420"/>
      <c r="D25" s="420"/>
      <c r="E25" s="173"/>
      <c r="F25" s="142">
        <v>0</v>
      </c>
      <c r="G25" s="58"/>
    </row>
    <row r="26" spans="1:8" ht="15.75" customHeight="1" x14ac:dyDescent="0.3">
      <c r="A26" s="126" t="s">
        <v>129</v>
      </c>
      <c r="B26" s="419" t="s">
        <v>130</v>
      </c>
      <c r="C26" s="420"/>
      <c r="D26" s="420"/>
      <c r="E26" s="173"/>
      <c r="F26" s="142">
        <v>0</v>
      </c>
      <c r="G26" s="58"/>
    </row>
    <row r="27" spans="1:8" ht="15.75" customHeight="1" x14ac:dyDescent="0.3">
      <c r="A27" s="126" t="s">
        <v>129</v>
      </c>
      <c r="B27" s="419" t="s">
        <v>130</v>
      </c>
      <c r="C27" s="420"/>
      <c r="D27" s="420"/>
      <c r="E27" s="173"/>
      <c r="F27" s="142">
        <v>0</v>
      </c>
      <c r="G27" s="58"/>
    </row>
    <row r="28" spans="1:8" ht="15.75" customHeight="1" x14ac:dyDescent="0.3">
      <c r="A28" s="126" t="s">
        <v>129</v>
      </c>
      <c r="B28" s="419" t="s">
        <v>130</v>
      </c>
      <c r="C28" s="420"/>
      <c r="D28" s="420"/>
      <c r="E28" s="173"/>
      <c r="F28" s="142">
        <v>0</v>
      </c>
      <c r="G28" s="58"/>
    </row>
    <row r="29" spans="1:8" ht="15.75" customHeight="1" x14ac:dyDescent="0.3">
      <c r="A29" s="126" t="s">
        <v>129</v>
      </c>
      <c r="B29" s="419" t="s">
        <v>130</v>
      </c>
      <c r="C29" s="420"/>
      <c r="D29" s="420"/>
      <c r="E29" s="173"/>
      <c r="F29" s="142">
        <v>0</v>
      </c>
      <c r="G29" s="58"/>
    </row>
    <row r="30" spans="1:8" ht="15" customHeight="1" thickBot="1" x14ac:dyDescent="0.35">
      <c r="A30" s="458" t="s">
        <v>113</v>
      </c>
      <c r="B30" s="459"/>
      <c r="C30" s="459"/>
      <c r="D30" s="459"/>
      <c r="E30" s="144"/>
      <c r="F30" s="301">
        <f>SUM(F17:F29)</f>
        <v>0</v>
      </c>
      <c r="G30" s="145" t="str">
        <f>IF(F30&gt;F12,"Please check figures; Contributions exceed Anticipated Affordability Gap",IF(F30&lt;F12,"There are not enough sources to cover the Anticipated Affordability Gap. Please ensure all Affordability Gap Contributions are entered in Cells F16-F29",""))</f>
        <v/>
      </c>
    </row>
    <row r="31" spans="1:8" ht="15" thickBot="1" x14ac:dyDescent="0.35">
      <c r="A31" s="421" t="s">
        <v>143</v>
      </c>
      <c r="B31" s="422"/>
      <c r="C31" s="422"/>
      <c r="D31" s="422"/>
      <c r="E31" s="154"/>
      <c r="F31" s="82"/>
      <c r="G31" s="76" t="str">
        <f>IF(F31=0,"Be sure to enter a number here","")</f>
        <v>Be sure to enter a number here</v>
      </c>
    </row>
    <row r="32" spans="1:8" ht="45" customHeight="1" thickBot="1" x14ac:dyDescent="0.35">
      <c r="A32" s="460" t="s">
        <v>175</v>
      </c>
      <c r="B32" s="461"/>
      <c r="C32" s="461"/>
      <c r="D32" s="461"/>
      <c r="E32" s="146"/>
      <c r="F32" s="195">
        <f>(F19)*F31</f>
        <v>0</v>
      </c>
      <c r="G32" s="59"/>
      <c r="H32" s="23"/>
    </row>
    <row r="33" spans="1:11" ht="14.4" thickBot="1" x14ac:dyDescent="0.35">
      <c r="A33" s="194"/>
      <c r="B33" s="130"/>
      <c r="C33" s="130"/>
      <c r="D33" s="130"/>
      <c r="E33" s="130"/>
      <c r="F33" s="23"/>
    </row>
    <row r="34" spans="1:11" s="183" customFormat="1" ht="18" customHeight="1" thickBot="1" x14ac:dyDescent="0.35">
      <c r="A34" s="453" t="s">
        <v>164</v>
      </c>
      <c r="B34" s="454"/>
      <c r="C34" s="454"/>
      <c r="D34" s="454"/>
      <c r="E34" s="454"/>
      <c r="F34" s="455"/>
      <c r="G34" s="184"/>
    </row>
    <row r="35" spans="1:11" s="183" customFormat="1" ht="18" customHeight="1" x14ac:dyDescent="0.3">
      <c r="A35" s="445" t="s">
        <v>165</v>
      </c>
      <c r="B35" s="446"/>
      <c r="C35" s="446"/>
      <c r="D35" s="446"/>
      <c r="E35" s="447"/>
      <c r="F35" s="197">
        <v>0</v>
      </c>
      <c r="G35" s="184"/>
    </row>
    <row r="36" spans="1:11" s="183" customFormat="1" ht="18" customHeight="1" thickBot="1" x14ac:dyDescent="0.35">
      <c r="A36" s="448" t="s">
        <v>166</v>
      </c>
      <c r="B36" s="449"/>
      <c r="C36" s="449"/>
      <c r="D36" s="449"/>
      <c r="E36" s="450"/>
      <c r="F36" s="196"/>
      <c r="G36" s="185" t="str">
        <f>IF(F36=0,"Be sure to enter a number here","")</f>
        <v>Be sure to enter a number here</v>
      </c>
    </row>
    <row r="37" spans="1:11" s="183" customFormat="1" ht="45.6" customHeight="1" thickBot="1" x14ac:dyDescent="0.35">
      <c r="A37" s="451" t="s">
        <v>179</v>
      </c>
      <c r="B37" s="452"/>
      <c r="C37" s="452"/>
      <c r="D37" s="452"/>
      <c r="E37" s="189"/>
      <c r="F37" s="190">
        <f>F35*F36</f>
        <v>0</v>
      </c>
      <c r="G37" s="456" t="s">
        <v>177</v>
      </c>
      <c r="H37" s="457"/>
      <c r="I37" s="457"/>
      <c r="J37" s="457"/>
      <c r="K37" s="457"/>
    </row>
    <row r="38" spans="1:11" s="183" customFormat="1" ht="14.4" customHeight="1" thickBot="1" x14ac:dyDescent="0.35">
      <c r="A38" s="186"/>
      <c r="B38" s="186"/>
      <c r="C38" s="186"/>
      <c r="D38" s="186"/>
      <c r="E38" s="187"/>
      <c r="F38" s="188"/>
      <c r="G38" s="184"/>
    </row>
    <row r="39" spans="1:11" ht="30" customHeight="1" thickBot="1" x14ac:dyDescent="0.35">
      <c r="A39" s="442" t="s">
        <v>29</v>
      </c>
      <c r="B39" s="443"/>
      <c r="C39" s="443"/>
      <c r="D39" s="443"/>
      <c r="E39" s="443"/>
      <c r="F39" s="444"/>
    </row>
    <row r="40" spans="1:11" ht="84" customHeight="1" thickBot="1" x14ac:dyDescent="0.35">
      <c r="A40" s="462" t="s">
        <v>77</v>
      </c>
      <c r="B40" s="463"/>
      <c r="C40" s="463"/>
      <c r="D40" s="463"/>
      <c r="E40" s="463"/>
      <c r="F40" s="464"/>
    </row>
    <row r="43" spans="1:11" hidden="1" x14ac:dyDescent="0.3">
      <c r="B43" s="6" t="s">
        <v>129</v>
      </c>
    </row>
    <row r="44" spans="1:11" hidden="1" x14ac:dyDescent="0.3">
      <c r="B44" s="6" t="s">
        <v>110</v>
      </c>
    </row>
    <row r="45" spans="1:11" hidden="1" x14ac:dyDescent="0.3">
      <c r="B45" s="6" t="s">
        <v>133</v>
      </c>
    </row>
    <row r="46" spans="1:11" hidden="1" x14ac:dyDescent="0.3">
      <c r="B46" s="6" t="s">
        <v>134</v>
      </c>
    </row>
    <row r="47" spans="1:11" hidden="1" x14ac:dyDescent="0.3"/>
    <row r="48" spans="1:11" hidden="1" x14ac:dyDescent="0.3"/>
    <row r="49" spans="1:5" ht="14.4" hidden="1" x14ac:dyDescent="0.3">
      <c r="A49" s="6" t="s">
        <v>71</v>
      </c>
      <c r="E49" s="6" t="s">
        <v>72</v>
      </c>
    </row>
    <row r="50" spans="1:5" ht="14.4" hidden="1" x14ac:dyDescent="0.3">
      <c r="A50" s="6" t="s">
        <v>73</v>
      </c>
      <c r="D50" s="6">
        <v>0</v>
      </c>
      <c r="E50" s="6" t="s">
        <v>74</v>
      </c>
    </row>
    <row r="51" spans="1:5" ht="14.4" hidden="1" x14ac:dyDescent="0.3">
      <c r="A51" s="6" t="s">
        <v>75</v>
      </c>
      <c r="D51" s="6">
        <f>D49*D45</f>
        <v>0</v>
      </c>
      <c r="E51" s="6" t="s">
        <v>76</v>
      </c>
    </row>
    <row r="52" spans="1:5" hidden="1" x14ac:dyDescent="0.3"/>
    <row r="53" spans="1:5" hidden="1" x14ac:dyDescent="0.3">
      <c r="A53" s="6" t="s">
        <v>29</v>
      </c>
    </row>
    <row r="54" spans="1:5" hidden="1" x14ac:dyDescent="0.3">
      <c r="A54" s="6" t="s">
        <v>77</v>
      </c>
    </row>
  </sheetData>
  <sheetProtection algorithmName="SHA-512" hashValue="MGFkoM4U6CTLPa5XZBCqtOSZFPLACaYjfAIAk3Ug8uRRQ26btsgr3wTpgeW+7MBRT5quuV3fNTXDz2hKMpghaQ==" saltValue="Wez1HbCNOLOQHo05lXoT5w==" spinCount="100000" sheet="1" selectLockedCells="1"/>
  <mergeCells count="31">
    <mergeCell ref="A1:F1"/>
    <mergeCell ref="A40:F40"/>
    <mergeCell ref="A2:F2"/>
    <mergeCell ref="A20:E20"/>
    <mergeCell ref="A3:F3"/>
    <mergeCell ref="A5:C5"/>
    <mergeCell ref="A12:E12"/>
    <mergeCell ref="A8:F8"/>
    <mergeCell ref="A9:E9"/>
    <mergeCell ref="A10:E10"/>
    <mergeCell ref="A11:E11"/>
    <mergeCell ref="A14:F14"/>
    <mergeCell ref="A15:F15"/>
    <mergeCell ref="A21:D21"/>
    <mergeCell ref="B22:D22"/>
    <mergeCell ref="B23:D23"/>
    <mergeCell ref="B24:D24"/>
    <mergeCell ref="B25:D25"/>
    <mergeCell ref="B26:D26"/>
    <mergeCell ref="B27:D27"/>
    <mergeCell ref="B28:D28"/>
    <mergeCell ref="B29:D29"/>
    <mergeCell ref="G37:K37"/>
    <mergeCell ref="A30:D30"/>
    <mergeCell ref="A31:D31"/>
    <mergeCell ref="A32:D32"/>
    <mergeCell ref="A39:F39"/>
    <mergeCell ref="A35:E35"/>
    <mergeCell ref="A36:E36"/>
    <mergeCell ref="A37:D37"/>
    <mergeCell ref="A34:F34"/>
  </mergeCells>
  <conditionalFormatting sqref="A39">
    <cfRule type="expression" dxfId="0" priority="1" stopIfTrue="1">
      <formula>#REF!&lt;&gt;$F$12</formula>
    </cfRule>
  </conditionalFormatting>
  <dataValidations xWindow="846" yWindow="736" count="7">
    <dataValidation type="whole" allowBlank="1" showInputMessage="1" showErrorMessage="1" error="Must not be less than the per unit amount above nor in excess of 150% of that amount. If some units have substantially different gaps, complete additional Workbooks for those units." sqref="D50" xr:uid="{00000000-0002-0000-0500-000000000000}">
      <formula1>D45</formula1>
      <formula2>1.5*D45</formula2>
    </dataValidation>
    <dataValidation allowBlank="1" showInputMessage="1" showErrorMessage="1" prompt="Use Line 17 on Affordability Gap worksheet" sqref="A16" xr:uid="{00000000-0002-0000-0500-000001000000}"/>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 xr:uid="{00000000-0002-0000-0500-000002000000}"/>
    <dataValidation type="list" allowBlank="1" showErrorMessage="1" prompt="Delete committed/pending source fields that are not used. Select source fields A-E, right click delete, &quot;shift cells up&quot; option. If you need to add another source field: select A-E, right click to insert, &quot;shift cells down&quot; option." sqref="A22:A29" xr:uid="{00000000-0002-0000-0500-000003000000}">
      <formula1>$B$43:$B$46</formula1>
    </dataValidation>
    <dataValidation allowBlank="1" sqref="F37:F38" xr:uid="{E322E128-322E-4B2E-ADA7-BA8188C3C002}"/>
    <dataValidation type="whole" operator="lessThanOrEqual" allowBlank="1" showInputMessage="1" showErrorMessage="1" errorTitle="Cannot exceed cell F31" error="Total units requesting Administration Fee but cannot exceed the total number of units requesting Affordability Gap in cell F31." sqref="F36" xr:uid="{6E345248-D7CB-4839-BD81-1279EE101A51}">
      <formula1>F31</formula1>
    </dataValidation>
    <dataValidation type="whole" errorStyle="warning" allowBlank="1" showInputMessage="1" showErrorMessage="1" errorTitle="Admin Fee exceeds $500" error="Minnesota Housing allows an Administration Fee of $500/unit to be paid from Impact Fund dollars. If requesting an amount greater than $500/unit, provide your justification in the Acq/Rehab/Resale Activity Application." prompt="Minnesota Housing allows an Administration Fee of $500/unit to be paid from Impact Fund dollars. If requesting an amount greater than $500/unit, provide your justification in the Acq/Rehab/Resale Activity Application." sqref="F35" xr:uid="{DF478E8A-E925-4525-9A88-D2DA05AB5C45}">
      <formula1>0</formula1>
      <formula2>500</formula2>
    </dataValidation>
  </dataValidations>
  <hyperlinks>
    <hyperlink ref="G21" r:id="rId1" xr:uid="{00000000-0004-0000-0500-000000000000}"/>
  </hyperlinks>
  <printOptions horizontalCentered="1"/>
  <pageMargins left="0.24" right="0.2" top="0.2" bottom="0.1" header="0.2" footer="0.1"/>
  <pageSetup scale="71" orientation="portrait" r:id="rId2"/>
  <extLst>
    <ext xmlns:x14="http://schemas.microsoft.com/office/spreadsheetml/2009/9/main" uri="{CCE6A557-97BC-4b89-ADB6-D9C93CAAB3DF}">
      <x14:dataValidations xmlns:xm="http://schemas.microsoft.com/office/excel/2006/main" xWindow="846" yWindow="736" count="2">
        <x14:dataValidation type="whole" errorStyle="warning" operator="lessThanOrEqual" allowBlank="1" showInputMessage="1" showErrorMessage="1" errorTitle="Exceeds Leverage Sources" error="Please ensure the information on the &quot;Leverage Sources&quot; worksheet is complete and accurate." xr:uid="{00000000-0002-0000-0500-000005000000}">
          <x14:formula1>
            <xm:f>'Leverage Sources'!$D$20</xm:f>
          </x14:formula1>
          <xm:sqref>F22:F29</xm:sqref>
        </x14:dataValidation>
        <x14: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xr:uid="{00000000-0002-0000-0500-000004000000}">
          <x14:formula1>
            <xm:f>'Proj. Info Fin. Wksht'!G43</xm:f>
          </x14:formula1>
          <xm:sqref>F31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Sources and Uses</vt:lpstr>
      <vt:lpstr>Leverage Sources</vt:lpstr>
      <vt:lpstr>Proj. Info Fin. Wksht</vt:lpstr>
      <vt:lpstr> Value Gap and Subsidy Need</vt:lpstr>
      <vt:lpstr>Affordability Gap</vt:lpstr>
      <vt:lpstr>' Value Gap and Subsidy Need'!Print_Area</vt:lpstr>
      <vt:lpstr>'Affordability Gap'!Print_Area</vt:lpstr>
      <vt:lpstr>'Leverage Sources'!Print_Area</vt:lpstr>
      <vt:lpstr>'Proj. Info Fin. Wksht'!Print_Area</vt:lpstr>
      <vt:lpstr>'Sources and Uses'!Print_Area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Lee, Song</cp:lastModifiedBy>
  <cp:lastPrinted>2023-04-06T19:07:02Z</cp:lastPrinted>
  <dcterms:created xsi:type="dcterms:W3CDTF">2011-02-11T19:30:46Z</dcterms:created>
  <dcterms:modified xsi:type="dcterms:W3CDTF">2023-04-09T16:19:00Z</dcterms:modified>
</cp:coreProperties>
</file>