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updateLinks="never" codeName="ThisWorkbook" defaultThemeVersion="124226"/>
  <mc:AlternateContent xmlns:mc="http://schemas.openxmlformats.org/markup-compatibility/2006">
    <mc:Choice Requires="x15">
      <x15ac:absPath xmlns:x15ac="http://schemas.microsoft.com/office/spreadsheetml/2010/11/ac" url="M:\Functions (Funds Mgmt, QC, Etc.)\Single Family RFP\2023 RFP\1. Work in Progress with tracked changes\"/>
    </mc:Choice>
  </mc:AlternateContent>
  <xr:revisionPtr revIDLastSave="0" documentId="13_ncr:1_{B88374D7-77AB-4349-908F-B0597210C727}" xr6:coauthVersionLast="47" xr6:coauthVersionMax="47" xr10:uidLastSave="{00000000-0000-0000-0000-000000000000}"/>
  <workbookProtection workbookAlgorithmName="SHA-512" workbookHashValue="ZRKxKrJjSu0S0qb+7Jkp9S+V8mLilDIqCwDuED2mc2f4nQjeZqfDpnjBpDtxugejxUH+nN7A9EO+gA2+jSYlQA==" workbookSaltValue="gLgyZX04qblpbmpY8cYFeg==" workbookSpinCount="100000" lockStructure="1"/>
  <bookViews>
    <workbookView xWindow="28680" yWindow="-120" windowWidth="29040" windowHeight="15840" tabRatio="793" firstSheet="1" activeTab="1" xr2:uid="{00000000-000D-0000-FFFF-FFFF00000000}"/>
  </bookViews>
  <sheets>
    <sheet name="Sources and Uses" sheetId="4" state="hidden" r:id="rId1"/>
    <sheet name="Leverage Sources" sheetId="1" r:id="rId2"/>
    <sheet name="Affordability Gap" sheetId="2" r:id="rId3"/>
  </sheets>
  <definedNames>
    <definedName name="Borrower_contributed_funds">'Leverage Sources'!$B$6</definedName>
    <definedName name="Choose_One" comment="Click to Drop Down">#REF!</definedName>
    <definedName name="_xlnm.Print_Area" localSheetId="2">'Affordability Gap'!$A$1:$F$41</definedName>
    <definedName name="_xlnm.Print_Area" localSheetId="1">'Leverage Sources'!$A$1:$F$25</definedName>
    <definedName name="_xlnm.Print_Area" localSheetId="0">'Sources and Uses'!$A$1:$J$46</definedName>
    <definedName name="Z_52E1C08D_5417_4C7F_97FC_4810CBDC9AD2_.wvu.Cols" localSheetId="1" hidden="1">'Leverage Sources'!$L:$L</definedName>
    <definedName name="Z_52E1C08D_5417_4C7F_97FC_4810CBDC9AD2_.wvu.PrintArea" localSheetId="2" hidden="1">'Affordability Gap'!$A$1:$D$53</definedName>
    <definedName name="Z_52E1C08D_5417_4C7F_97FC_4810CBDC9AD2_.wvu.PrintArea" localSheetId="1" hidden="1">'Leverage Sources'!$A$1:$I$17</definedName>
  </definedNames>
  <calcPr calcId="191029"/>
  <customWorkbookViews>
    <customWorkbookView name="Lee, Song - Personal View" guid="{52E1C08D-5417-4C7F-97FC-4810CBDC9AD2}" mergeInterval="0" personalView="1" xWindow="23" yWindow="39" windowWidth="1853" windowHeight="817" tabRatio="793" activeSheetId="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5" i="4" l="1"/>
  <c r="D16" i="4"/>
  <c r="C16" i="4"/>
  <c r="G40" i="4"/>
  <c r="H40" i="4"/>
  <c r="I40" i="4"/>
  <c r="J40" i="4"/>
  <c r="G41" i="4"/>
  <c r="H41" i="4"/>
  <c r="I41" i="4"/>
  <c r="J41" i="4"/>
  <c r="G42" i="4"/>
  <c r="H42" i="4"/>
  <c r="I42" i="4"/>
  <c r="J42" i="4"/>
  <c r="G43" i="4"/>
  <c r="H43" i="4"/>
  <c r="I43" i="4"/>
  <c r="J43" i="4"/>
  <c r="G44" i="4"/>
  <c r="H44" i="4"/>
  <c r="I44" i="4"/>
  <c r="J44" i="4"/>
  <c r="G45" i="4"/>
  <c r="H45" i="4"/>
  <c r="I45" i="4"/>
  <c r="J45" i="4"/>
  <c r="G46" i="4"/>
  <c r="H46" i="4"/>
  <c r="I46" i="4"/>
  <c r="J46" i="4"/>
  <c r="G47" i="4"/>
  <c r="H47" i="4"/>
  <c r="I47" i="4"/>
  <c r="J47" i="4"/>
  <c r="G48" i="4"/>
  <c r="H48" i="4"/>
  <c r="I48" i="4"/>
  <c r="J48" i="4"/>
  <c r="G49" i="4"/>
  <c r="H49" i="4"/>
  <c r="I49" i="4"/>
  <c r="J49" i="4"/>
  <c r="F32" i="2"/>
  <c r="F30" i="2"/>
  <c r="D14" i="4"/>
  <c r="E14" i="4" s="1"/>
  <c r="C14" i="4"/>
  <c r="D20" i="1" l="1"/>
  <c r="J35" i="4"/>
  <c r="J34" i="4"/>
  <c r="C30" i="4" l="1"/>
  <c r="C32" i="4"/>
  <c r="D46" i="4"/>
  <c r="H34" i="4" l="1"/>
  <c r="E38" i="4"/>
  <c r="I29" i="4"/>
  <c r="D24" i="4"/>
  <c r="C24" i="4"/>
  <c r="J39" i="4" l="1"/>
  <c r="I39" i="4"/>
  <c r="H39" i="4"/>
  <c r="G39" i="4"/>
  <c r="C37" i="4"/>
  <c r="C36" i="4"/>
  <c r="D33" i="4"/>
  <c r="D35" i="4" s="1"/>
  <c r="C29" i="4"/>
  <c r="C28" i="4"/>
  <c r="C27" i="4"/>
  <c r="A39" i="4"/>
  <c r="B39" i="4"/>
  <c r="C39" i="4"/>
  <c r="A40" i="4"/>
  <c r="B40" i="4"/>
  <c r="C40" i="4"/>
  <c r="A41" i="4"/>
  <c r="B41" i="4"/>
  <c r="C41" i="4"/>
  <c r="A42" i="4"/>
  <c r="B42" i="4"/>
  <c r="C42" i="4"/>
  <c r="A43" i="4"/>
  <c r="B43" i="4"/>
  <c r="C43" i="4"/>
  <c r="A44" i="4"/>
  <c r="B44" i="4"/>
  <c r="C44" i="4"/>
  <c r="A45" i="4"/>
  <c r="B45" i="4"/>
  <c r="C45" i="4"/>
  <c r="C38" i="4"/>
  <c r="B38" i="4"/>
  <c r="A38" i="4"/>
  <c r="E7" i="4"/>
  <c r="E6" i="4"/>
  <c r="B7" i="4"/>
  <c r="I31" i="4"/>
  <c r="E8" i="4" s="1"/>
  <c r="E30" i="4"/>
  <c r="E33" i="4" l="1"/>
  <c r="C33" i="4"/>
  <c r="C46" i="4"/>
  <c r="F37" i="2" l="1"/>
  <c r="F10" i="2"/>
  <c r="F11" i="2" s="1"/>
  <c r="G30" i="2" s="1"/>
  <c r="H35" i="4" l="1"/>
  <c r="E12" i="4"/>
  <c r="E13" i="4"/>
  <c r="E18" i="4"/>
  <c r="E19" i="4"/>
  <c r="E20" i="4"/>
  <c r="E21" i="4"/>
  <c r="E22" i="4"/>
  <c r="J7" i="4"/>
  <c r="J8" i="4"/>
  <c r="J9" i="4"/>
  <c r="J10" i="4"/>
  <c r="J11" i="4"/>
  <c r="H13" i="4"/>
  <c r="I13" i="4"/>
  <c r="H15" i="4"/>
  <c r="I15" i="4"/>
  <c r="J16" i="4"/>
  <c r="J17" i="4"/>
  <c r="H18" i="4"/>
  <c r="I18" i="4"/>
  <c r="I36" i="4"/>
  <c r="H22" i="4" l="1"/>
  <c r="H20" i="4"/>
  <c r="B6" i="4"/>
  <c r="I20" i="4"/>
  <c r="I22" i="4"/>
  <c r="E24" i="4"/>
  <c r="J36" i="4"/>
  <c r="J18" i="4"/>
  <c r="H36" i="4"/>
  <c r="G36" i="2"/>
  <c r="I24" i="4" l="1"/>
  <c r="H24" i="4"/>
  <c r="H28" i="4"/>
  <c r="H27" i="4"/>
  <c r="J24" i="4" l="1"/>
  <c r="B8" i="4"/>
  <c r="H29" i="4"/>
  <c r="H31" i="4" s="1"/>
  <c r="D50" i="2"/>
  <c r="G31" i="2"/>
  <c r="E45" i="4" l="1"/>
  <c r="E44" i="4"/>
  <c r="E43" i="4"/>
  <c r="E42" i="4"/>
  <c r="E41" i="4"/>
  <c r="E40" i="4"/>
  <c r="E39" i="4"/>
  <c r="E37" i="4"/>
  <c r="E32" i="4"/>
  <c r="E29" i="4"/>
  <c r="E28" i="4"/>
  <c r="E46" i="4" l="1"/>
  <c r="J3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Lee, Song</author>
  </authors>
  <commentList>
    <comment ref="A2" authorId="0" shapeId="0" xr:uid="{FA7DE493-F6BD-45AE-89A4-CE90353E49EB}">
      <text>
        <r>
          <rPr>
            <b/>
            <sz val="9"/>
            <color indexed="81"/>
            <rFont val="Tahoma"/>
            <family val="2"/>
          </rPr>
          <t>Lee, Song:</t>
        </r>
        <r>
          <rPr>
            <sz val="9"/>
            <color indexed="81"/>
            <rFont val="Tahoma"/>
            <family val="2"/>
          </rPr>
          <t xml:space="preserve">
Items in red must be completed by the RFP reviewer</t>
        </r>
      </text>
    </comment>
  </commentList>
</comments>
</file>

<file path=xl/sharedStrings.xml><?xml version="1.0" encoding="utf-8"?>
<sst xmlns="http://schemas.openxmlformats.org/spreadsheetml/2006/main" count="238" uniqueCount="139">
  <si>
    <t>Type of Activity 
Being Funded</t>
  </si>
  <si>
    <t xml:space="preserve">Specific Leverage Source (Name of Organization) </t>
  </si>
  <si>
    <t>City Leverage</t>
  </si>
  <si>
    <t>County Leverage</t>
  </si>
  <si>
    <t>Click to Enter</t>
  </si>
  <si>
    <t>Explanation, clarification or additional information if needed:</t>
  </si>
  <si>
    <t>Please include below any additional explanation, clarification or other information, including any deviation from auto-calculated fields or industry averages:</t>
  </si>
  <si>
    <t>Philanthropic Leverage</t>
  </si>
  <si>
    <t>Borrowers' own funds</t>
  </si>
  <si>
    <t>See Minnesota Housing's website for program details</t>
  </si>
  <si>
    <t>Community Second</t>
  </si>
  <si>
    <t>State Leverage</t>
  </si>
  <si>
    <t>Other</t>
  </si>
  <si>
    <t>Complete additional Housing Activity Workbooks for units or types of units where certain leverage is available only for those units, or where there are other substantial differences in costs, subsidies or design.</t>
  </si>
  <si>
    <t>For example: Impact Fund Dollars awarded for Affordability Gap would cover settlement charges and minimum required downpayment amount first, and then, if funds are left over, mortgage principal write-down only to the extent allowable per Minnesota Housing's Impact Fund Household Affordability Gap Eligibility policy.</t>
  </si>
  <si>
    <r>
      <t xml:space="preserve">TOTAL </t>
    </r>
    <r>
      <rPr>
        <sz val="11"/>
        <rFont val="Calibri"/>
        <family val="2"/>
        <scheme val="minor"/>
      </rPr>
      <t># of Homebuyer Households to be served</t>
    </r>
  </si>
  <si>
    <t>Average Homebuyer Household Profile</t>
  </si>
  <si>
    <r>
      <t xml:space="preserve">TOTAL </t>
    </r>
    <r>
      <rPr>
        <sz val="11"/>
        <rFont val="Calibri"/>
        <family val="2"/>
        <scheme val="minor"/>
      </rPr>
      <t>Impact Fund Affordability Gap Dollars</t>
    </r>
  </si>
  <si>
    <t>Must be the same as the Impact Fund unit request in the General Workbook.</t>
  </si>
  <si>
    <t>Must be the same as the Impact Fund dollar request in the General Workbook. Automatically calculated based on row 39 and 43.</t>
  </si>
  <si>
    <t>Applicant Name:</t>
  </si>
  <si>
    <t>Activity:</t>
  </si>
  <si>
    <t>Project Name:</t>
  </si>
  <si>
    <t>Unit Type:</t>
  </si>
  <si>
    <t>Recommended Per Unit Project Summary</t>
  </si>
  <si>
    <t>Total Development Cost:</t>
  </si>
  <si>
    <t>Purchase Price + Closing Costs:</t>
  </si>
  <si>
    <t>Proposed</t>
  </si>
  <si>
    <t>Recommended</t>
  </si>
  <si>
    <t xml:space="preserve">Total </t>
  </si>
  <si>
    <t>Appraised Value:</t>
  </si>
  <si>
    <t>First Mortgage:</t>
  </si>
  <si>
    <t>Land Acquisition</t>
  </si>
  <si>
    <t>Value Gap:</t>
  </si>
  <si>
    <t>Affordability Gap:</t>
  </si>
  <si>
    <t>Structure Acquisition</t>
  </si>
  <si>
    <t># of Value Gap Units:</t>
  </si>
  <si>
    <t xml:space="preserve"># of Affordable Gap Unit </t>
  </si>
  <si>
    <t>Demo &amp; Utility Connections</t>
  </si>
  <si>
    <t>Other (e.g., site work, contingency, etc.)</t>
  </si>
  <si>
    <t>Construction/Rehabilitation Costs</t>
  </si>
  <si>
    <t>% Over/Under Historical 80th Percentile</t>
  </si>
  <si>
    <t>Metropolitan Council: Value Gap</t>
  </si>
  <si>
    <t>Developer Fee / Administration Fee</t>
  </si>
  <si>
    <t>Total Soft Costs (incl. developer fee)</t>
  </si>
  <si>
    <t xml:space="preserve">TOTAL DEVELOPMENT COST:  </t>
  </si>
  <si>
    <t xml:space="preserve">TOTAL VALUE GAP SOURCES:  </t>
  </si>
  <si>
    <t xml:space="preserve">VALUE GAP REQUIRED:  </t>
  </si>
  <si>
    <t>First Mortgage</t>
  </si>
  <si>
    <t>Purchase Price</t>
  </si>
  <si>
    <t>Borrower Resources</t>
  </si>
  <si>
    <t>Settlement/Closing Costs</t>
  </si>
  <si>
    <t>Seller Resources</t>
  </si>
  <si>
    <t xml:space="preserve">TOTAL PURCHASE COSTS:   </t>
  </si>
  <si>
    <t>Leverage Source</t>
  </si>
  <si>
    <t>Total Amount</t>
  </si>
  <si>
    <t>Type</t>
  </si>
  <si>
    <t>Committed</t>
  </si>
  <si>
    <t>GMHF: Affordability Gap</t>
  </si>
  <si>
    <t>Minnesota Housing DPA</t>
  </si>
  <si>
    <t xml:space="preserve">TOTAL AFFORDABILITY GAP SOURCES:  </t>
  </si>
  <si>
    <t>Reviewer: If leverage rows are not needed, you can delete the additional rows without data.</t>
  </si>
  <si>
    <t>Stand-Alone Affordability Gap</t>
  </si>
  <si>
    <t>New Construction</t>
  </si>
  <si>
    <t>New Construction and Affordability Gap</t>
  </si>
  <si>
    <t>Acquisition, Rehabilitation, Resale</t>
  </si>
  <si>
    <t>Acquisition, Rehabilitation, Resale and Affordability Gap</t>
  </si>
  <si>
    <t>Owner-Occupied Rehabilitation</t>
  </si>
  <si>
    <t>Tribal Indian Housing Program</t>
  </si>
  <si>
    <t>Total Amount
(include total amount that is specific to the project seeking Impact Funds)</t>
  </si>
  <si>
    <t>Are you funds committed?</t>
  </si>
  <si>
    <t>Notes (include explanations for the sources, dates of possible commitment, how much of funds will go towards this project, or other notes that are relevant to the leverage sources)</t>
  </si>
  <si>
    <t xml:space="preserve">TOTALS: </t>
  </si>
  <si>
    <t>Type of Activity</t>
  </si>
  <si>
    <t>Value Gap</t>
  </si>
  <si>
    <t>Local Employer Leverage</t>
  </si>
  <si>
    <t>Affordability Gap/Downpayment Assistance</t>
  </si>
  <si>
    <t>Mortgage Principal Write-Down</t>
  </si>
  <si>
    <t>Federal Leverage</t>
  </si>
  <si>
    <t>Applicant's Own Funds</t>
  </si>
  <si>
    <t>Employer Leverage</t>
  </si>
  <si>
    <t>Other - provide explanation in notes</t>
  </si>
  <si>
    <t>Leverage Sources Worksheet</t>
  </si>
  <si>
    <t>Homebuyer Credit Score</t>
  </si>
  <si>
    <r>
      <t xml:space="preserve">Estimate Affordability Gap Uses </t>
    </r>
    <r>
      <rPr>
        <sz val="11"/>
        <rFont val="Calibri"/>
        <family val="2"/>
        <scheme val="minor"/>
      </rPr>
      <t>- Broken down to a Per Unit Basis</t>
    </r>
  </si>
  <si>
    <r>
      <t>Total Purchase Costs</t>
    </r>
    <r>
      <rPr>
        <b/>
        <i/>
        <sz val="11"/>
        <rFont val="Calibri"/>
        <family val="2"/>
      </rPr>
      <t xml:space="preserve"> (Purchase Price + Settlement and Closing Costs)</t>
    </r>
  </si>
  <si>
    <r>
      <t xml:space="preserve">Anticipated Affordability Gap Per Unit </t>
    </r>
    <r>
      <rPr>
        <b/>
        <i/>
        <sz val="11"/>
        <rFont val="Calibri"/>
        <family val="2"/>
      </rPr>
      <t>(Total Purchase Price - First Mortgage)</t>
    </r>
  </si>
  <si>
    <r>
      <t xml:space="preserve">Affordability Gap Sources - </t>
    </r>
    <r>
      <rPr>
        <sz val="11"/>
        <rFont val="Calibri"/>
        <family val="2"/>
      </rPr>
      <t>Broken down to a Per Unit Basis</t>
    </r>
  </si>
  <si>
    <t>Co-Funder: Greater Minnesota Housing Fund (GMHF)</t>
  </si>
  <si>
    <t>Minnesota Housing downpayment and closing cost assistance (not Impact Fund)</t>
  </si>
  <si>
    <t>Select to Enter</t>
  </si>
  <si>
    <t>[enter name of source]</t>
  </si>
  <si>
    <r>
      <t xml:space="preserve">TOTAL </t>
    </r>
    <r>
      <rPr>
        <sz val="11"/>
        <rFont val="Calibri"/>
        <family val="2"/>
      </rPr>
      <t>Number of Proposed Units in this Workbook with Affordability Gap</t>
    </r>
  </si>
  <si>
    <r>
      <t xml:space="preserve">TOTAL </t>
    </r>
    <r>
      <rPr>
        <sz val="11"/>
        <rFont val="Calibri"/>
        <family val="2"/>
      </rPr>
      <t xml:space="preserve">Number of Units  with Affordability Gap x Minnesota Housing Impact Fund Affordability Gap Dollars per unit = </t>
    </r>
    <r>
      <rPr>
        <b/>
        <sz val="11"/>
        <rFont val="Calibri"/>
        <family val="2"/>
      </rPr>
      <t xml:space="preserve">Total Impact Fund Affordability Gap Funds </t>
    </r>
    <r>
      <rPr>
        <sz val="11"/>
        <rFont val="Calibri"/>
        <family val="2"/>
      </rPr>
      <t>for units in this Workbook</t>
    </r>
  </si>
  <si>
    <t>Pending</t>
  </si>
  <si>
    <t>To Be Determined</t>
  </si>
  <si>
    <t>Funds Committed</t>
  </si>
  <si>
    <t>Yes</t>
  </si>
  <si>
    <t>No</t>
  </si>
  <si>
    <r>
      <t xml:space="preserve">Include all potential sources of affordability gap per unit, including the Impact Fund request. This section should be consistent with your answers to the "Affordability Gap Funding" questions in the Activity Application. The leveraged sources listed below </t>
    </r>
    <r>
      <rPr>
        <sz val="11"/>
        <rFont val="Calibri"/>
        <family val="2"/>
      </rPr>
      <t>must match the sources on the Leverage Sources Worksheet.</t>
    </r>
  </si>
  <si>
    <t>Impact Fund Affordability Gap Required (per unit)</t>
  </si>
  <si>
    <t>Total Affordability Gap Required</t>
  </si>
  <si>
    <t>Total Admin Fee Required</t>
  </si>
  <si>
    <t xml:space="preserve">IMPACT FUNDS AFFORDABILITY GAP REQUIRED:  </t>
  </si>
  <si>
    <t xml:space="preserve">% Over/Under Historical 80th Percentile </t>
  </si>
  <si>
    <t>TOTAL IMPACT FUND AFFORDABILITY GAP/HIB:</t>
  </si>
  <si>
    <r>
      <t xml:space="preserve">Administration Fee for Affordability Gap Funding Only </t>
    </r>
    <r>
      <rPr>
        <sz val="11"/>
        <rFont val="Calibri"/>
        <family val="2"/>
        <scheme val="minor"/>
      </rPr>
      <t>- broken down to a per unit basis</t>
    </r>
  </si>
  <si>
    <t>Administration fee per unit</t>
  </si>
  <si>
    <r>
      <rPr>
        <b/>
        <sz val="11"/>
        <rFont val="Calibri"/>
        <family val="2"/>
        <scheme val="minor"/>
      </rPr>
      <t>TOTAL</t>
    </r>
    <r>
      <rPr>
        <sz val="11"/>
        <rFont val="Calibri"/>
        <family val="2"/>
        <scheme val="minor"/>
      </rPr>
      <t xml:space="preserve"> Number of Proposed Units in this Workbook with Affordability Gap</t>
    </r>
  </si>
  <si>
    <t>Value Gap Sources (per unit)</t>
  </si>
  <si>
    <t>Value Gap Uses (per unit)</t>
  </si>
  <si>
    <t>Construction/Rehab Costs 
Impact Fund Historical 80th Percentile</t>
  </si>
  <si>
    <t>TDC Impact Fund Historical 80th Percentile</t>
  </si>
  <si>
    <t>Affordability Gap Uses (per unit)</t>
  </si>
  <si>
    <t>Affordability Gap Sources (per unit)</t>
  </si>
  <si>
    <t>Leverage Source (Total for Project)</t>
  </si>
  <si>
    <t>AFFORDABILITY GAP REQUIRED:</t>
  </si>
  <si>
    <t>If requesting Administration Fee, be sure to include the total Administration Fee amount into the total funding request in the General Workbook.</t>
  </si>
  <si>
    <r>
      <t xml:space="preserve">Typical </t>
    </r>
    <r>
      <rPr>
        <b/>
        <sz val="11"/>
        <rFont val="Calibri"/>
        <family val="2"/>
      </rPr>
      <t>Impact Fund Affordability Gap (Grant) Dollars per unit</t>
    </r>
  </si>
  <si>
    <r>
      <t xml:space="preserve">TOTAL </t>
    </r>
    <r>
      <rPr>
        <sz val="11"/>
        <rFont val="Calibri"/>
        <family val="2"/>
        <scheme val="minor"/>
      </rPr>
      <t>Number of Units requesting Administration Fee x Amount of Administration Fee =</t>
    </r>
    <r>
      <rPr>
        <b/>
        <sz val="11"/>
        <rFont val="Calibri"/>
        <family val="2"/>
        <scheme val="minor"/>
      </rPr>
      <t xml:space="preserve"> Total Impact Fund Administration Fee for units in this Workbook</t>
    </r>
  </si>
  <si>
    <r>
      <rPr>
        <b/>
        <sz val="11"/>
        <rFont val="Calibri"/>
        <family val="2"/>
      </rPr>
      <t xml:space="preserve">NOTE: This workbook is only for Community Land Trusts (CLT). If you are not a CLT requesting Stand-Alone Affordability Gap, do not complete this workbook. You will need to complete the Stand-Alone Affordability Gap Workbook - Non CLT.
Instructions: </t>
    </r>
    <r>
      <rPr>
        <sz val="11"/>
        <rFont val="Calibri"/>
        <family val="2"/>
      </rPr>
      <t>Only complete this worksheet if requesting Single Family RFP funds for Stand-Alone Affordability Gap only for CLT units. Calculate the Affordability Gap for the typical buyer of the type of typical home you propose to serve. Do not underestimate homebuyers' financial capacity as a means to maximize your request for Affordability Gap Impact Fund dollars. Actual need may not be the same as the proposed amounts listed. Complete additional Workbooks for units with substantially different gap amounts or sources. Enter estimated amounts and leverage sources in the applicable green fields. If requesting an Administration Fee for the units requesting Affordability Gap, complete the Administration Fee section. General notes are provided in Column G to assist with entering information in the green fields. Gray fields are automatically calculated. 
Impact Fund Affordability Gap is only for the following: minimum downpayment required by homebuyer's first mortgage, homebuyer's settlement charges, long-term affordability gap, and additional downpayment amount beyond minimum required.</t>
    </r>
  </si>
  <si>
    <r>
      <t xml:space="preserve">Typical </t>
    </r>
    <r>
      <rPr>
        <b/>
        <sz val="11"/>
        <rFont val="Calibri"/>
        <family val="2"/>
      </rPr>
      <t>Impact Fund Land Acquisition (HIB Proceeds) Dollars per unit</t>
    </r>
  </si>
  <si>
    <t>Impact Fund: Affordability Gap (Grant)</t>
  </si>
  <si>
    <t>Impact Fund: Land Acquisition (HIB Proceeds)</t>
  </si>
  <si>
    <t>2023 Project Feasibility - Project Sources and Uses (CLT)</t>
  </si>
  <si>
    <t>2023 Single Family RFP: Stand-Alone Affordability Gap 
Community Land Trusts (CLT) Only</t>
  </si>
  <si>
    <t>2023 Single Family RFP: Stand-Alone Affordability Gap Worksheet
Community Land Trusts (CLT) Only</t>
  </si>
  <si>
    <t>Impact Fund: Value Gap (Grant or HIB)</t>
  </si>
  <si>
    <t>Impact Fund: Land Acquisition (HIB)</t>
  </si>
  <si>
    <t>RS means Average TDC (New Construction Only)</t>
  </si>
  <si>
    <t>% Over/Under RS Means Average TDC</t>
  </si>
  <si>
    <t>TOTAL IMPACT FUND SOURCES PER UNIT:</t>
  </si>
  <si>
    <r>
      <t xml:space="preserve">NOTE: This workbook is only for Community Land Trusts (CLT). If you are not a CLT requesting Stand-Alone Affordability Gap, do not complete this workbook. You will need to complete the Stand-Alone Affordability Gap Workbook - Non CLT.
Instructions: </t>
    </r>
    <r>
      <rPr>
        <sz val="11"/>
        <rFont val="Calibri"/>
        <family val="2"/>
      </rPr>
      <t>Complete the chart below listing leverage sources to fill a gap for the units included in this workbook. 
* Do not include the entire dollar amount of a source if only a portion will be available for the units included in this workbook. Only include the portion that is specific to the project that is seeking Impact Funds.
* Do not include Minnesota Housing Impact Fund Dollars or Greater Minnesota Housing Fund resources because these sources have not been awarded. (Account for those instead in the Affordability Gap worksheet in this Workbook.) 
* Do not include temporary financial support from the Applicant's and Seller's own resources or borrowers' market-rate financing (e.g., first mortgage loans). 
Note: Committed financial leverage are the dollar amount of funds dedicated specifically to the proposed project to close a funding gap and must be supported by documentation.
Green fields require data entry. Gray fields are set to automatically calculate. A fillable text box is available if you wish to offer any explanation.</t>
    </r>
  </si>
  <si>
    <t>Review eligibility criteria under RFP -- Co-Funder and Partner Information</t>
  </si>
  <si>
    <t>Anticipated After Improved Appraised Value</t>
  </si>
  <si>
    <t>RS Means Average Hard Costs (New Construction only)</t>
  </si>
  <si>
    <t xml:space="preserve">Impact Fund Total Value Gap Historical 80th Percentile </t>
  </si>
  <si>
    <t>% Over/Under RS Means Average Hard Costs</t>
  </si>
  <si>
    <t>Impact Fund Total Affordability Gap Impact Fund Historical 80th Percentile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</si>
</sst>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_(&quot;$&quot;* #,##0_);_(&quot;$&quot;* \(#,##0\);_(&quot;$&quot;* &quot;-&quot;??_);_(@_)"/>
  </numFmts>
  <fonts count="40" x14ac:knownFonts="1">
    <font>
      <sz val="11"/>
      <color theme="1"/>
      <name val="Calibri"/>
      <family val="2"/>
      <scheme val="minor"/>
    </font>
    <font>
      <sz val="11"/>
      <name val="Calibri"/>
      <family val="2"/>
    </font>
    <font>
      <b/>
      <sz val="11"/>
      <name val="Calibri"/>
      <family val="2"/>
    </font>
    <font>
      <sz val="10"/>
      <name val="Calibri"/>
      <family val="2"/>
    </font>
    <font>
      <sz val="11"/>
      <color theme="1"/>
      <name val="Calibri"/>
      <family val="2"/>
      <scheme val="minor"/>
    </font>
    <font>
      <u/>
      <sz val="11"/>
      <color theme="10"/>
      <name val="Calibri"/>
      <family val="2"/>
    </font>
    <font>
      <b/>
      <sz val="11"/>
      <color theme="1"/>
      <name val="Calibri"/>
      <family val="2"/>
      <scheme val="minor"/>
    </font>
    <font>
      <sz val="8"/>
      <color theme="1"/>
      <name val="Verdana"/>
      <family val="2"/>
    </font>
    <font>
      <sz val="10"/>
      <color theme="1"/>
      <name val="Calibri"/>
      <family val="2"/>
      <scheme val="minor"/>
    </font>
    <font>
      <sz val="11"/>
      <name val="Calibri"/>
      <family val="2"/>
      <scheme val="minor"/>
    </font>
    <font>
      <b/>
      <sz val="11"/>
      <name val="Calibri"/>
      <family val="2"/>
      <scheme val="minor"/>
    </font>
    <font>
      <b/>
      <sz val="10"/>
      <color theme="1"/>
      <name val="Calibri"/>
      <family val="2"/>
      <scheme val="minor"/>
    </font>
    <font>
      <sz val="10"/>
      <name val="Calibri"/>
      <family val="2"/>
      <scheme val="minor"/>
    </font>
    <font>
      <sz val="12"/>
      <color theme="1"/>
      <name val="Calibri"/>
      <family val="2"/>
      <scheme val="minor"/>
    </font>
    <font>
      <b/>
      <sz val="11"/>
      <color theme="1"/>
      <name val="Calibri"/>
      <family val="2"/>
    </font>
    <font>
      <b/>
      <sz val="14"/>
      <color theme="1"/>
      <name val="Calibri"/>
      <family val="2"/>
      <scheme val="minor"/>
    </font>
    <font>
      <b/>
      <sz val="14"/>
      <color rgb="FF000000"/>
      <name val="Calibri"/>
      <family val="2"/>
      <scheme val="minor"/>
    </font>
    <font>
      <sz val="11"/>
      <color theme="1"/>
      <name val="Verdana"/>
      <family val="2"/>
    </font>
    <font>
      <b/>
      <sz val="12"/>
      <name val="Calibri"/>
      <family val="2"/>
      <scheme val="minor"/>
    </font>
    <font>
      <b/>
      <sz val="10"/>
      <color rgb="FFFF0000"/>
      <name val="Calibri"/>
      <family val="2"/>
      <scheme val="minor"/>
    </font>
    <font>
      <b/>
      <sz val="10"/>
      <name val="Calibri"/>
      <family val="2"/>
      <scheme val="minor"/>
    </font>
    <font>
      <b/>
      <sz val="10"/>
      <color theme="1"/>
      <name val="Calibri"/>
      <family val="2"/>
    </font>
    <font>
      <sz val="10"/>
      <color theme="1"/>
      <name val="Calibri"/>
      <family val="2"/>
    </font>
    <font>
      <b/>
      <sz val="10"/>
      <name val="Calibri"/>
      <family val="2"/>
    </font>
    <font>
      <b/>
      <sz val="10"/>
      <color rgb="FFFF0000"/>
      <name val="Calibri"/>
      <family val="2"/>
    </font>
    <font>
      <sz val="10"/>
      <color rgb="FFFF0000"/>
      <name val="Calibri"/>
      <family val="2"/>
    </font>
    <font>
      <i/>
      <sz val="10"/>
      <name val="Calibri"/>
      <family val="2"/>
    </font>
    <font>
      <i/>
      <sz val="10"/>
      <color theme="1"/>
      <name val="Calibri"/>
      <family val="2"/>
      <scheme val="minor"/>
    </font>
    <font>
      <b/>
      <sz val="9"/>
      <color indexed="81"/>
      <name val="Tahoma"/>
      <family val="2"/>
    </font>
    <font>
      <sz val="9"/>
      <color indexed="81"/>
      <name val="Tahoma"/>
      <family val="2"/>
    </font>
    <font>
      <b/>
      <sz val="14"/>
      <name val="Calibri"/>
      <family val="2"/>
      <scheme val="minor"/>
    </font>
    <font>
      <b/>
      <i/>
      <sz val="11"/>
      <name val="Calibri"/>
      <family val="2"/>
    </font>
    <font>
      <i/>
      <sz val="9"/>
      <name val="Calibri"/>
      <family val="2"/>
    </font>
    <font>
      <i/>
      <sz val="11"/>
      <name val="Calibri"/>
      <family val="2"/>
    </font>
    <font>
      <sz val="10"/>
      <color rgb="FFFF0000"/>
      <name val="Calibri"/>
      <family val="2"/>
      <scheme val="minor"/>
    </font>
    <font>
      <b/>
      <sz val="12"/>
      <color theme="1"/>
      <name val="Calibri"/>
      <family val="2"/>
      <scheme val="minor"/>
    </font>
    <font>
      <sz val="11"/>
      <color rgb="FF0070C0"/>
      <name val="Calibri"/>
      <family val="2"/>
      <scheme val="minor"/>
    </font>
    <font>
      <b/>
      <sz val="11"/>
      <color rgb="FF0070C0"/>
      <name val="Calibri"/>
      <family val="2"/>
      <scheme val="minor"/>
    </font>
    <font>
      <i/>
      <sz val="10"/>
      <color rgb="FFFF0000"/>
      <name val="Calibri"/>
      <family val="2"/>
    </font>
    <font>
      <i/>
      <sz val="11"/>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6" tint="0.39997558519241921"/>
        <bgColor theme="0"/>
      </patternFill>
    </fill>
    <fill>
      <patternFill patternType="solid">
        <fgColor theme="6" tint="0.39997558519241921"/>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tint="-0.249977111117893"/>
        <bgColor indexed="64"/>
      </patternFill>
    </fill>
  </fills>
  <borders count="57">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44" fontId="4" fillId="0" borderId="0" applyFont="0" applyFill="0" applyBorder="0" applyAlignment="0" applyProtection="0"/>
    <xf numFmtId="0" fontId="5" fillId="0" borderId="0" applyNumberFormat="0" applyFill="0" applyBorder="0" applyAlignment="0" applyProtection="0">
      <alignment vertical="top"/>
      <protection locked="0"/>
    </xf>
    <xf numFmtId="9" fontId="4" fillId="0" borderId="0" applyFont="0" applyFill="0" applyBorder="0" applyAlignment="0" applyProtection="0"/>
  </cellStyleXfs>
  <cellXfs count="368">
    <xf numFmtId="0" fontId="0" fillId="0" borderId="0" xfId="0"/>
    <xf numFmtId="0" fontId="7" fillId="0" borderId="0" xfId="0" applyFont="1" applyFill="1" applyProtection="1"/>
    <xf numFmtId="0" fontId="8" fillId="0" borderId="0" xfId="0" applyFont="1" applyProtection="1"/>
    <xf numFmtId="0" fontId="17" fillId="0" borderId="0" xfId="0" applyFont="1" applyFill="1" applyProtection="1"/>
    <xf numFmtId="0" fontId="13" fillId="0" borderId="0" xfId="0" applyFont="1" applyAlignment="1" applyProtection="1">
      <alignment vertical="center"/>
    </xf>
    <xf numFmtId="0" fontId="9" fillId="0" borderId="0" xfId="0" applyFont="1" applyFill="1" applyBorder="1" applyAlignment="1" applyProtection="1">
      <alignment vertical="center" wrapText="1"/>
    </xf>
    <xf numFmtId="0" fontId="23" fillId="7" borderId="23" xfId="0" applyFont="1" applyFill="1" applyBorder="1" applyAlignment="1" applyProtection="1">
      <alignment horizontal="right" vertical="center" wrapText="1"/>
    </xf>
    <xf numFmtId="164" fontId="23" fillId="7" borderId="11" xfId="1" applyNumberFormat="1" applyFont="1" applyFill="1" applyBorder="1" applyAlignment="1" applyProtection="1">
      <alignment horizontal="center" vertical="center" wrapText="1"/>
    </xf>
    <xf numFmtId="164" fontId="21" fillId="7" borderId="8" xfId="1" applyNumberFormat="1" applyFont="1" applyFill="1" applyBorder="1" applyAlignment="1" applyProtection="1">
      <alignment horizontal="left" vertical="center" wrapText="1"/>
    </xf>
    <xf numFmtId="164" fontId="21" fillId="7" borderId="8" xfId="1" applyNumberFormat="1" applyFont="1" applyFill="1" applyBorder="1" applyAlignment="1" applyProtection="1">
      <alignment horizontal="center" vertical="center" wrapText="1"/>
    </xf>
    <xf numFmtId="42" fontId="21" fillId="7" borderId="8" xfId="0" applyNumberFormat="1" applyFont="1" applyFill="1" applyBorder="1" applyAlignment="1" applyProtection="1">
      <alignment horizontal="center" vertical="center" wrapText="1"/>
    </xf>
    <xf numFmtId="164" fontId="21" fillId="7" borderId="9" xfId="1" applyNumberFormat="1" applyFont="1" applyFill="1" applyBorder="1" applyAlignment="1" applyProtection="1">
      <alignment horizontal="center" vertical="center" wrapText="1"/>
    </xf>
    <xf numFmtId="0" fontId="9" fillId="0" borderId="1" xfId="0" applyFont="1" applyFill="1" applyBorder="1" applyAlignment="1" applyProtection="1">
      <alignment vertical="center" wrapText="1"/>
    </xf>
    <xf numFmtId="0" fontId="2" fillId="0" borderId="0"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20" fillId="0" borderId="8" xfId="0" applyFont="1" applyFill="1" applyBorder="1" applyAlignment="1" applyProtection="1">
      <alignment horizontal="center" vertical="center"/>
    </xf>
    <xf numFmtId="0" fontId="20" fillId="0" borderId="8" xfId="0" applyFont="1" applyFill="1" applyBorder="1" applyAlignment="1" applyProtection="1">
      <alignment horizontal="center" vertical="center" wrapText="1"/>
    </xf>
    <xf numFmtId="0" fontId="20" fillId="0" borderId="8" xfId="0" applyFont="1" applyFill="1" applyBorder="1" applyAlignment="1" applyProtection="1">
      <alignment vertical="center" wrapText="1"/>
    </xf>
    <xf numFmtId="0" fontId="8" fillId="0" borderId="0" xfId="0" applyFont="1" applyAlignment="1" applyProtection="1">
      <alignment vertical="center" wrapText="1"/>
    </xf>
    <xf numFmtId="0" fontId="8" fillId="4" borderId="18" xfId="0" applyFont="1" applyFill="1" applyBorder="1" applyAlignment="1" applyProtection="1">
      <alignment vertical="center"/>
      <protection locked="0"/>
    </xf>
    <xf numFmtId="0" fontId="3" fillId="4" borderId="13" xfId="0" applyFont="1" applyFill="1" applyBorder="1" applyAlignment="1" applyProtection="1">
      <alignment vertical="center" wrapText="1"/>
      <protection locked="0"/>
    </xf>
    <xf numFmtId="0" fontId="12" fillId="4" borderId="13" xfId="0" applyFont="1" applyFill="1" applyBorder="1" applyAlignment="1" applyProtection="1">
      <alignment vertical="center" wrapText="1"/>
      <protection locked="0"/>
    </xf>
    <xf numFmtId="164" fontId="3" fillId="4" borderId="13" xfId="1" applyNumberFormat="1" applyFont="1" applyFill="1" applyBorder="1" applyAlignment="1" applyProtection="1">
      <alignment horizontal="left" vertical="center" wrapText="1"/>
      <protection locked="0"/>
    </xf>
    <xf numFmtId="0" fontId="12" fillId="4" borderId="13" xfId="0" applyFont="1" applyFill="1" applyBorder="1" applyAlignment="1" applyProtection="1">
      <alignment vertical="center"/>
      <protection locked="0"/>
    </xf>
    <xf numFmtId="0" fontId="8" fillId="4" borderId="16" xfId="0" applyFont="1" applyFill="1" applyBorder="1" applyAlignment="1" applyProtection="1">
      <alignment horizontal="left" vertical="top" wrapText="1"/>
      <protection locked="0"/>
    </xf>
    <xf numFmtId="0" fontId="8" fillId="0" borderId="0" xfId="0" applyFont="1" applyAlignment="1" applyProtection="1">
      <alignment horizontal="center" vertical="center"/>
    </xf>
    <xf numFmtId="0" fontId="8" fillId="4" borderId="12" xfId="0" applyFont="1" applyFill="1" applyBorder="1" applyAlignment="1" applyProtection="1">
      <alignment horizontal="left" vertical="top" wrapText="1"/>
      <protection locked="0"/>
    </xf>
    <xf numFmtId="0" fontId="8" fillId="0" borderId="0" xfId="0" applyFont="1" applyAlignment="1" applyProtection="1">
      <alignment vertical="center"/>
    </xf>
    <xf numFmtId="0" fontId="17" fillId="0" borderId="0" xfId="0" applyFont="1" applyFill="1" applyBorder="1" applyProtection="1"/>
    <xf numFmtId="0" fontId="8" fillId="4" borderId="17" xfId="0" applyFont="1" applyFill="1" applyBorder="1" applyAlignment="1" applyProtection="1">
      <alignment horizontal="left" vertical="top" wrapText="1"/>
      <protection locked="0"/>
    </xf>
    <xf numFmtId="0" fontId="17" fillId="0" borderId="21" xfId="0" applyFont="1" applyFill="1" applyBorder="1" applyProtection="1"/>
    <xf numFmtId="0" fontId="8" fillId="0" borderId="21" xfId="0"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vertical="center" wrapText="1"/>
    </xf>
    <xf numFmtId="164" fontId="22" fillId="0" borderId="0" xfId="1" applyNumberFormat="1" applyFont="1" applyFill="1" applyBorder="1" applyAlignment="1" applyProtection="1">
      <alignment horizontal="left" vertical="center" wrapText="1"/>
    </xf>
    <xf numFmtId="0" fontId="7" fillId="0" borderId="0" xfId="0" applyFont="1" applyFill="1" applyBorder="1" applyAlignment="1" applyProtection="1">
      <alignment vertical="center" wrapText="1"/>
    </xf>
    <xf numFmtId="0" fontId="17" fillId="0" borderId="0" xfId="0" applyFont="1" applyProtection="1"/>
    <xf numFmtId="0" fontId="15" fillId="0" borderId="1" xfId="0" applyFont="1" applyFill="1" applyBorder="1" applyAlignment="1" applyProtection="1">
      <alignment vertical="center"/>
    </xf>
    <xf numFmtId="0" fontId="15" fillId="0" borderId="0" xfId="0" applyFont="1" applyFill="1" applyBorder="1" applyAlignment="1" applyProtection="1">
      <alignment vertical="center"/>
    </xf>
    <xf numFmtId="0" fontId="16" fillId="0" borderId="1" xfId="0" applyFont="1" applyFill="1" applyBorder="1" applyAlignment="1" applyProtection="1">
      <alignment vertical="center"/>
    </xf>
    <xf numFmtId="0" fontId="16" fillId="0" borderId="0" xfId="0" applyFont="1" applyFill="1" applyBorder="1" applyAlignment="1" applyProtection="1">
      <alignment vertical="center"/>
    </xf>
    <xf numFmtId="0" fontId="9" fillId="0" borderId="0" xfId="0" applyFont="1" applyFill="1" applyBorder="1" applyAlignment="1" applyProtection="1">
      <alignment horizontal="right" vertical="center"/>
    </xf>
    <xf numFmtId="0" fontId="0" fillId="0" borderId="0" xfId="0" applyFill="1" applyBorder="1" applyAlignment="1" applyProtection="1">
      <alignment vertical="center" wrapText="1"/>
    </xf>
    <xf numFmtId="0" fontId="0" fillId="0" borderId="0" xfId="0" applyFill="1" applyBorder="1" applyAlignment="1" applyProtection="1">
      <alignment vertical="center"/>
    </xf>
    <xf numFmtId="0" fontId="18" fillId="0" borderId="0" xfId="0" applyFont="1" applyFill="1" applyBorder="1" applyAlignment="1" applyProtection="1">
      <alignment vertical="center"/>
    </xf>
    <xf numFmtId="1" fontId="9" fillId="4" borderId="8" xfId="0" applyNumberFormat="1" applyFont="1" applyFill="1" applyBorder="1" applyAlignment="1" applyProtection="1">
      <alignment vertical="top" wrapText="1"/>
      <protection locked="0"/>
    </xf>
    <xf numFmtId="1" fontId="9" fillId="0" borderId="0" xfId="0" applyNumberFormat="1" applyFont="1" applyFill="1" applyBorder="1" applyAlignment="1" applyProtection="1">
      <alignment vertical="top" wrapText="1"/>
    </xf>
    <xf numFmtId="0" fontId="8" fillId="0" borderId="0" xfId="0" applyFont="1" applyFill="1" applyBorder="1" applyProtection="1"/>
    <xf numFmtId="0" fontId="8" fillId="0" borderId="0" xfId="0" applyFont="1" applyFill="1" applyProtection="1"/>
    <xf numFmtId="0" fontId="9" fillId="0" borderId="49" xfId="0" applyFont="1" applyFill="1" applyBorder="1" applyAlignment="1" applyProtection="1">
      <alignment vertical="center"/>
    </xf>
    <xf numFmtId="0" fontId="10" fillId="0" borderId="49" xfId="0" applyFont="1" applyFill="1" applyBorder="1" applyAlignment="1" applyProtection="1">
      <alignment vertical="center"/>
    </xf>
    <xf numFmtId="0" fontId="8" fillId="0" borderId="0" xfId="0" applyFont="1" applyFill="1" applyAlignment="1" applyProtection="1">
      <alignment vertical="center"/>
    </xf>
    <xf numFmtId="0" fontId="8" fillId="0" borderId="0" xfId="0" applyFont="1" applyBorder="1" applyProtection="1"/>
    <xf numFmtId="0" fontId="9" fillId="0" borderId="1" xfId="0" applyFont="1" applyFill="1" applyBorder="1" applyProtection="1"/>
    <xf numFmtId="0" fontId="9" fillId="0" borderId="0" xfId="0" applyFont="1" applyFill="1" applyBorder="1" applyProtection="1"/>
    <xf numFmtId="0" fontId="9" fillId="0" borderId="2" xfId="0" applyFont="1" applyFill="1" applyBorder="1" applyProtection="1"/>
    <xf numFmtId="0" fontId="32" fillId="0" borderId="1" xfId="2" applyFont="1" applyFill="1" applyBorder="1" applyAlignment="1" applyProtection="1"/>
    <xf numFmtId="0" fontId="2" fillId="4" borderId="4" xfId="0" applyFont="1" applyFill="1" applyBorder="1" applyAlignment="1" applyProtection="1">
      <alignment vertical="center" wrapText="1"/>
      <protection locked="0"/>
    </xf>
    <xf numFmtId="0" fontId="27" fillId="0" borderId="0" xfId="0" applyFont="1" applyFill="1" applyProtection="1"/>
    <xf numFmtId="0" fontId="14" fillId="12" borderId="49" xfId="0" applyFont="1" applyFill="1" applyBorder="1" applyAlignment="1" applyProtection="1">
      <alignment horizontal="right" vertical="center" wrapText="1"/>
    </xf>
    <xf numFmtId="0" fontId="34" fillId="0" borderId="0" xfId="0" applyFont="1" applyFill="1" applyAlignment="1" applyProtection="1">
      <alignment horizontal="left" vertical="top"/>
    </xf>
    <xf numFmtId="0" fontId="27" fillId="0" borderId="0" xfId="0" applyFont="1" applyProtection="1"/>
    <xf numFmtId="0" fontId="10" fillId="0" borderId="24" xfId="0" applyFont="1" applyFill="1" applyBorder="1" applyAlignment="1" applyProtection="1">
      <alignment horizontal="left" vertical="center" wrapText="1"/>
    </xf>
    <xf numFmtId="0" fontId="34" fillId="0" borderId="0" xfId="0" applyFont="1" applyFill="1" applyBorder="1" applyProtection="1"/>
    <xf numFmtId="0" fontId="12" fillId="0" borderId="1" xfId="0" applyFont="1" applyBorder="1" applyProtection="1"/>
    <xf numFmtId="0" fontId="12" fillId="0" borderId="0" xfId="0" applyFont="1" applyBorder="1" applyProtection="1"/>
    <xf numFmtId="0" fontId="35" fillId="0" borderId="8" xfId="0" applyFont="1" applyFill="1" applyBorder="1" applyAlignment="1" applyProtection="1">
      <alignment horizontal="right" vertical="center" wrapText="1"/>
    </xf>
    <xf numFmtId="0" fontId="10" fillId="0" borderId="43" xfId="0" applyFont="1" applyFill="1" applyBorder="1" applyAlignment="1" applyProtection="1">
      <alignment horizontal="left" vertical="center"/>
    </xf>
    <xf numFmtId="0" fontId="19" fillId="6" borderId="35" xfId="0" applyFont="1" applyFill="1" applyBorder="1" applyAlignment="1" applyProtection="1">
      <alignment horizontal="right" vertical="center"/>
    </xf>
    <xf numFmtId="0" fontId="20"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19" fillId="6" borderId="39" xfId="0" applyFont="1" applyFill="1" applyBorder="1" applyAlignment="1" applyProtection="1">
      <alignment horizontal="right" vertical="center"/>
    </xf>
    <xf numFmtId="0" fontId="20" fillId="0" borderId="0" xfId="0" applyFont="1" applyFill="1" applyBorder="1" applyAlignment="1" applyProtection="1">
      <alignment horizontal="center" vertical="center" wrapText="1"/>
    </xf>
    <xf numFmtId="0" fontId="19" fillId="6" borderId="39" xfId="0" applyFont="1" applyFill="1" applyBorder="1" applyAlignment="1" applyProtection="1">
      <alignment horizontal="right" vertical="center" wrapText="1"/>
    </xf>
    <xf numFmtId="0" fontId="12" fillId="0" borderId="0" xfId="0" applyFont="1" applyFill="1" applyBorder="1" applyAlignment="1" applyProtection="1">
      <alignment vertical="center" wrapText="1"/>
    </xf>
    <xf numFmtId="0" fontId="20"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right" vertical="center" wrapText="1"/>
    </xf>
    <xf numFmtId="0" fontId="8" fillId="0" borderId="0" xfId="0" applyFont="1" applyFill="1" applyBorder="1" applyAlignment="1" applyProtection="1">
      <alignment vertical="center"/>
    </xf>
    <xf numFmtId="0" fontId="21" fillId="7" borderId="3" xfId="0" applyFont="1" applyFill="1" applyBorder="1" applyAlignment="1" applyProtection="1">
      <alignment horizontal="right" vertical="center" wrapText="1"/>
    </xf>
    <xf numFmtId="164" fontId="22" fillId="7" borderId="38" xfId="1" applyNumberFormat="1" applyFont="1" applyFill="1" applyBorder="1" applyAlignment="1" applyProtection="1">
      <alignment vertical="center" wrapText="1"/>
    </xf>
    <xf numFmtId="164" fontId="3" fillId="7" borderId="38" xfId="1" applyNumberFormat="1" applyFont="1" applyFill="1" applyBorder="1" applyAlignment="1" applyProtection="1">
      <alignment vertical="center" wrapText="1"/>
    </xf>
    <xf numFmtId="0" fontId="23" fillId="2" borderId="6" xfId="0" applyFont="1" applyFill="1" applyBorder="1" applyAlignment="1" applyProtection="1">
      <alignment horizontal="center" vertical="center" wrapText="1"/>
    </xf>
    <xf numFmtId="0" fontId="23" fillId="7" borderId="4" xfId="0" applyFont="1" applyFill="1" applyBorder="1" applyAlignment="1" applyProtection="1">
      <alignment horizontal="right" vertical="center" wrapText="1"/>
    </xf>
    <xf numFmtId="164" fontId="3" fillId="7" borderId="12" xfId="1" applyNumberFormat="1" applyFont="1" applyFill="1" applyBorder="1" applyAlignment="1" applyProtection="1">
      <alignment vertical="center" wrapText="1"/>
    </xf>
    <xf numFmtId="0" fontId="3" fillId="8" borderId="35" xfId="0" applyFont="1" applyFill="1" applyBorder="1" applyAlignment="1" applyProtection="1">
      <alignment vertical="center" wrapText="1"/>
    </xf>
    <xf numFmtId="0" fontId="11" fillId="7" borderId="4" xfId="0" applyFont="1" applyFill="1" applyBorder="1" applyAlignment="1" applyProtection="1">
      <alignment horizontal="right" vertical="center"/>
    </xf>
    <xf numFmtId="164" fontId="22" fillId="7" borderId="12" xfId="1" applyNumberFormat="1" applyFont="1" applyFill="1" applyBorder="1" applyAlignment="1" applyProtection="1">
      <alignment vertical="center" wrapText="1"/>
    </xf>
    <xf numFmtId="0" fontId="3" fillId="8" borderId="40" xfId="0" applyFont="1" applyFill="1" applyBorder="1" applyAlignment="1" applyProtection="1">
      <alignment vertical="center" wrapText="1"/>
    </xf>
    <xf numFmtId="0" fontId="20" fillId="7" borderId="19" xfId="0" applyFont="1" applyFill="1" applyBorder="1" applyAlignment="1" applyProtection="1">
      <alignment horizontal="right" vertical="center"/>
    </xf>
    <xf numFmtId="0" fontId="12" fillId="8" borderId="40" xfId="0" applyFont="1" applyFill="1" applyBorder="1" applyAlignment="1" applyProtection="1">
      <alignment vertical="center"/>
    </xf>
    <xf numFmtId="0" fontId="21" fillId="2" borderId="8" xfId="0" applyFont="1" applyFill="1" applyBorder="1" applyAlignment="1" applyProtection="1">
      <alignment horizontal="center" vertical="center" wrapText="1"/>
    </xf>
    <xf numFmtId="0" fontId="8" fillId="0" borderId="0" xfId="0" applyFont="1" applyBorder="1" applyAlignment="1" applyProtection="1">
      <alignment horizontal="center" vertical="center"/>
    </xf>
    <xf numFmtId="0" fontId="3" fillId="8" borderId="40" xfId="0" applyFont="1" applyFill="1" applyBorder="1" applyAlignment="1" applyProtection="1">
      <alignment horizontal="left" vertical="center" wrapText="1"/>
    </xf>
    <xf numFmtId="0" fontId="3" fillId="8" borderId="39" xfId="0" applyFont="1" applyFill="1" applyBorder="1" applyAlignment="1" applyProtection="1">
      <alignment horizontal="left" vertical="center" wrapText="1"/>
    </xf>
    <xf numFmtId="0" fontId="21" fillId="0" borderId="0" xfId="0" applyFont="1" applyFill="1" applyBorder="1" applyAlignment="1" applyProtection="1">
      <alignment vertical="center" wrapText="1"/>
    </xf>
    <xf numFmtId="42" fontId="21" fillId="0" borderId="0" xfId="0" applyNumberFormat="1" applyFont="1" applyFill="1" applyBorder="1" applyAlignment="1" applyProtection="1">
      <alignment horizontal="center" vertical="center" wrapText="1"/>
    </xf>
    <xf numFmtId="0" fontId="3" fillId="8" borderId="29" xfId="0" applyFont="1" applyFill="1" applyBorder="1" applyAlignment="1" applyProtection="1">
      <alignment vertical="center" wrapText="1"/>
    </xf>
    <xf numFmtId="0" fontId="3" fillId="8" borderId="34" xfId="0" applyFont="1" applyFill="1" applyBorder="1" applyAlignment="1" applyProtection="1">
      <alignment vertical="center" wrapText="1"/>
    </xf>
    <xf numFmtId="164" fontId="3" fillId="2" borderId="35" xfId="1" applyNumberFormat="1" applyFont="1" applyFill="1" applyBorder="1" applyAlignment="1" applyProtection="1">
      <alignment horizontal="left" vertical="center" wrapText="1"/>
    </xf>
    <xf numFmtId="0" fontId="3" fillId="8" borderId="5" xfId="0" applyFont="1" applyFill="1" applyBorder="1" applyAlignment="1" applyProtection="1">
      <alignment vertical="center" wrapText="1"/>
    </xf>
    <xf numFmtId="0" fontId="3" fillId="8" borderId="43" xfId="0" applyFont="1" applyFill="1" applyBorder="1" applyAlignment="1" applyProtection="1">
      <alignment vertical="center" wrapText="1"/>
    </xf>
    <xf numFmtId="0" fontId="3" fillId="8" borderId="47" xfId="0" applyFont="1" applyFill="1" applyBorder="1" applyAlignment="1" applyProtection="1">
      <alignment vertical="center" wrapText="1"/>
    </xf>
    <xf numFmtId="0" fontId="23" fillId="0" borderId="0" xfId="0" applyFont="1" applyFill="1" applyBorder="1" applyAlignment="1" applyProtection="1">
      <alignment horizontal="center" vertical="center" wrapText="1"/>
    </xf>
    <xf numFmtId="42" fontId="3" fillId="0" borderId="0" xfId="0" applyNumberFormat="1" applyFont="1" applyFill="1" applyBorder="1" applyAlignment="1" applyProtection="1">
      <alignment horizontal="left" vertical="center" wrapText="1"/>
    </xf>
    <xf numFmtId="42" fontId="10" fillId="2" borderId="11" xfId="0" applyNumberFormat="1" applyFont="1" applyFill="1" applyBorder="1" applyAlignment="1" applyProtection="1">
      <alignment horizontal="left"/>
    </xf>
    <xf numFmtId="0" fontId="9" fillId="4" borderId="11" xfId="0" applyFont="1" applyFill="1" applyBorder="1" applyAlignment="1" applyProtection="1">
      <alignment horizontal="center" vertical="center"/>
      <protection locked="0"/>
    </xf>
    <xf numFmtId="42" fontId="9" fillId="4" borderId="35" xfId="1" applyNumberFormat="1" applyFont="1" applyFill="1" applyBorder="1" applyAlignment="1" applyProtection="1">
      <alignment horizontal="right" vertical="center"/>
      <protection locked="0"/>
    </xf>
    <xf numFmtId="42" fontId="9" fillId="4" borderId="44" xfId="1" applyNumberFormat="1" applyFont="1" applyFill="1" applyBorder="1" applyAlignment="1" applyProtection="1">
      <alignment horizontal="right" vertical="center"/>
      <protection locked="0"/>
    </xf>
    <xf numFmtId="42" fontId="9" fillId="2" borderId="40" xfId="1" applyNumberFormat="1" applyFont="1" applyFill="1" applyBorder="1" applyAlignment="1" applyProtection="1">
      <alignment horizontal="right" vertical="center"/>
    </xf>
    <xf numFmtId="42" fontId="9" fillId="2" borderId="39" xfId="1" applyNumberFormat="1" applyFont="1" applyFill="1" applyBorder="1" applyAlignment="1" applyProtection="1">
      <alignment horizontal="right" vertical="center"/>
    </xf>
    <xf numFmtId="42" fontId="1" fillId="4" borderId="35" xfId="1" applyNumberFormat="1" applyFont="1" applyFill="1" applyBorder="1" applyAlignment="1" applyProtection="1">
      <alignment horizontal="left" vertical="center" wrapText="1"/>
      <protection locked="0"/>
    </xf>
    <xf numFmtId="42" fontId="1" fillId="4" borderId="40" xfId="1" applyNumberFormat="1" applyFont="1" applyFill="1" applyBorder="1" applyAlignment="1" applyProtection="1">
      <alignment horizontal="left" vertical="center" wrapText="1"/>
      <protection locked="0"/>
    </xf>
    <xf numFmtId="0" fontId="34" fillId="0" borderId="0" xfId="0" applyFont="1"/>
    <xf numFmtId="0" fontId="8" fillId="0" borderId="0" xfId="0" applyFont="1"/>
    <xf numFmtId="0" fontId="27" fillId="0" borderId="0" xfId="0" applyFont="1"/>
    <xf numFmtId="0" fontId="37" fillId="0" borderId="23"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44" fontId="37" fillId="0" borderId="9" xfId="0" applyNumberFormat="1" applyFont="1" applyFill="1" applyBorder="1" applyAlignment="1">
      <alignment horizontal="left"/>
    </xf>
    <xf numFmtId="0" fontId="10" fillId="0" borderId="46" xfId="0" applyFont="1" applyBorder="1" applyAlignment="1">
      <alignment vertical="center"/>
    </xf>
    <xf numFmtId="0" fontId="1" fillId="0" borderId="28" xfId="0" applyFont="1" applyBorder="1" applyAlignment="1">
      <alignment vertical="center" wrapText="1"/>
    </xf>
    <xf numFmtId="0" fontId="8" fillId="0" borderId="28" xfId="0" applyFont="1" applyBorder="1"/>
    <xf numFmtId="0" fontId="9" fillId="0" borderId="28" xfId="0" applyFont="1" applyBorder="1"/>
    <xf numFmtId="164" fontId="1" fillId="4" borderId="40" xfId="1" applyNumberFormat="1" applyFont="1" applyFill="1" applyBorder="1" applyAlignment="1" applyProtection="1">
      <alignment horizontal="left" vertical="center" wrapText="1"/>
      <protection locked="0"/>
    </xf>
    <xf numFmtId="0" fontId="1" fillId="0" borderId="53" xfId="0" applyFont="1" applyBorder="1" applyAlignment="1">
      <alignment vertical="center" wrapText="1"/>
    </xf>
    <xf numFmtId="0" fontId="8" fillId="0" borderId="53" xfId="0" applyFont="1" applyBorder="1"/>
    <xf numFmtId="0" fontId="9" fillId="0" borderId="53" xfId="0" applyFont="1" applyBorder="1"/>
    <xf numFmtId="164" fontId="21" fillId="0" borderId="0" xfId="1" applyNumberFormat="1" applyFont="1" applyFill="1" applyBorder="1" applyAlignment="1" applyProtection="1">
      <alignment horizontal="center" vertical="center" wrapText="1"/>
    </xf>
    <xf numFmtId="44" fontId="22" fillId="0" borderId="0" xfId="1" applyFont="1" applyFill="1" applyBorder="1" applyAlignment="1" applyProtection="1">
      <alignment vertical="center" wrapText="1"/>
    </xf>
    <xf numFmtId="44" fontId="11" fillId="2" borderId="8" xfId="1" applyFont="1" applyFill="1" applyBorder="1" applyAlignment="1" applyProtection="1">
      <alignment horizontal="right" vertical="center" wrapText="1"/>
    </xf>
    <xf numFmtId="0" fontId="9" fillId="4" borderId="39" xfId="0" applyFont="1" applyFill="1" applyBorder="1" applyAlignment="1" applyProtection="1">
      <alignment horizontal="center" vertical="center"/>
      <protection locked="0"/>
    </xf>
    <xf numFmtId="0" fontId="9" fillId="0" borderId="50" xfId="0" applyFont="1" applyBorder="1" applyAlignment="1">
      <alignment horizontal="left" vertical="center" wrapText="1"/>
    </xf>
    <xf numFmtId="44" fontId="10" fillId="2" borderId="8" xfId="0" applyNumberFormat="1" applyFont="1" applyFill="1" applyBorder="1" applyAlignment="1">
      <alignment horizontal="left"/>
    </xf>
    <xf numFmtId="0" fontId="12" fillId="0" borderId="0" xfId="0" applyFont="1" applyAlignment="1" applyProtection="1">
      <alignment vertical="center"/>
    </xf>
    <xf numFmtId="0" fontId="23" fillId="7" borderId="8" xfId="0" applyFont="1" applyFill="1" applyBorder="1" applyAlignment="1" applyProtection="1">
      <alignment horizontal="right" vertical="center" wrapText="1"/>
    </xf>
    <xf numFmtId="0" fontId="23" fillId="2" borderId="8" xfId="0" applyFont="1" applyFill="1" applyBorder="1" applyAlignment="1" applyProtection="1">
      <alignment horizontal="center" vertical="center" wrapText="1"/>
    </xf>
    <xf numFmtId="0" fontId="23" fillId="0" borderId="0" xfId="0" applyFont="1" applyFill="1" applyBorder="1" applyAlignment="1" applyProtection="1">
      <alignment horizontal="right" vertical="center" wrapText="1"/>
    </xf>
    <xf numFmtId="164" fontId="21" fillId="0" borderId="27" xfId="1" applyNumberFormat="1" applyFont="1" applyFill="1" applyBorder="1" applyAlignment="1" applyProtection="1">
      <alignment horizontal="center" vertical="center" wrapText="1"/>
    </xf>
    <xf numFmtId="44" fontId="22" fillId="0" borderId="27" xfId="1" applyFont="1" applyFill="1" applyBorder="1" applyAlignment="1" applyProtection="1">
      <alignment vertical="center" wrapText="1"/>
    </xf>
    <xf numFmtId="9" fontId="26" fillId="9" borderId="40" xfId="3" applyFont="1" applyFill="1" applyBorder="1" applyAlignment="1" applyProtection="1">
      <alignment horizontal="right" vertical="center" wrapText="1"/>
    </xf>
    <xf numFmtId="0" fontId="20" fillId="2" borderId="31" xfId="0" applyFont="1" applyFill="1" applyBorder="1" applyAlignment="1" applyProtection="1">
      <alignment horizontal="center" vertical="center"/>
    </xf>
    <xf numFmtId="0" fontId="20" fillId="2" borderId="32" xfId="0" applyFont="1" applyFill="1" applyBorder="1" applyAlignment="1" applyProtection="1">
      <alignment horizontal="center" vertical="center"/>
    </xf>
    <xf numFmtId="0" fontId="20" fillId="2" borderId="33" xfId="0" applyFont="1" applyFill="1" applyBorder="1" applyAlignment="1" applyProtection="1">
      <alignment horizontal="center" vertical="center"/>
    </xf>
    <xf numFmtId="164" fontId="3" fillId="8" borderId="35" xfId="1" applyNumberFormat="1" applyFont="1" applyFill="1" applyBorder="1" applyAlignment="1" applyProtection="1">
      <alignment vertical="center" wrapText="1"/>
    </xf>
    <xf numFmtId="164" fontId="3" fillId="8" borderId="40" xfId="1" applyNumberFormat="1" applyFont="1" applyFill="1" applyBorder="1" applyAlignment="1" applyProtection="1">
      <alignment vertical="center" wrapText="1"/>
    </xf>
    <xf numFmtId="37" fontId="12" fillId="7" borderId="17" xfId="1" applyNumberFormat="1" applyFont="1" applyFill="1" applyBorder="1" applyAlignment="1" applyProtection="1">
      <alignment vertical="center"/>
    </xf>
    <xf numFmtId="164" fontId="3" fillId="8" borderId="44" xfId="1" applyNumberFormat="1" applyFont="1" applyFill="1" applyBorder="1" applyAlignment="1" applyProtection="1">
      <alignment vertical="center" wrapText="1"/>
    </xf>
    <xf numFmtId="42" fontId="3" fillId="8" borderId="35" xfId="0" applyNumberFormat="1" applyFont="1" applyFill="1" applyBorder="1" applyAlignment="1" applyProtection="1">
      <alignment horizontal="left" vertical="center" wrapText="1"/>
    </xf>
    <xf numFmtId="42" fontId="22" fillId="8" borderId="35" xfId="0" applyNumberFormat="1" applyFont="1" applyFill="1" applyBorder="1" applyAlignment="1" applyProtection="1">
      <alignment horizontal="left" vertical="center" wrapText="1"/>
    </xf>
    <xf numFmtId="164" fontId="26" fillId="9" borderId="40" xfId="1" applyNumberFormat="1" applyFont="1" applyFill="1" applyBorder="1" applyAlignment="1" applyProtection="1">
      <alignment horizontal="left" vertical="center" wrapText="1"/>
    </xf>
    <xf numFmtId="164" fontId="3" fillId="8" borderId="5" xfId="1" applyNumberFormat="1" applyFont="1" applyFill="1" applyBorder="1" applyAlignment="1" applyProtection="1">
      <alignment horizontal="left" vertical="center" wrapText="1"/>
    </xf>
    <xf numFmtId="164" fontId="3" fillId="9" borderId="40" xfId="1" applyNumberFormat="1" applyFont="1" applyFill="1" applyBorder="1" applyAlignment="1" applyProtection="1">
      <alignment horizontal="left" vertical="center" wrapText="1"/>
    </xf>
    <xf numFmtId="9" fontId="26" fillId="9" borderId="5" xfId="3" applyFont="1" applyFill="1" applyBorder="1" applyAlignment="1" applyProtection="1">
      <alignment horizontal="right" vertical="center" wrapText="1"/>
    </xf>
    <xf numFmtId="164" fontId="3" fillId="8" borderId="40" xfId="1" applyNumberFormat="1" applyFont="1" applyFill="1" applyBorder="1" applyAlignment="1" applyProtection="1">
      <alignment horizontal="left" vertical="center" wrapText="1"/>
    </xf>
    <xf numFmtId="164" fontId="3" fillId="8" borderId="45" xfId="1" applyNumberFormat="1" applyFont="1" applyFill="1" applyBorder="1" applyAlignment="1" applyProtection="1">
      <alignment vertical="center" wrapText="1"/>
    </xf>
    <xf numFmtId="42" fontId="3" fillId="11" borderId="4" xfId="0" applyNumberFormat="1" applyFont="1" applyFill="1" applyBorder="1" applyAlignment="1" applyProtection="1">
      <alignment vertical="center" wrapText="1"/>
    </xf>
    <xf numFmtId="0" fontId="26" fillId="11" borderId="12" xfId="0" applyFont="1" applyFill="1" applyBorder="1" applyAlignment="1" applyProtection="1">
      <alignment vertical="center" wrapText="1"/>
    </xf>
    <xf numFmtId="164" fontId="26" fillId="11" borderId="40" xfId="1" applyNumberFormat="1" applyFont="1" applyFill="1" applyBorder="1" applyAlignment="1" applyProtection="1">
      <alignment horizontal="left" vertical="center" wrapText="1"/>
    </xf>
    <xf numFmtId="164" fontId="26" fillId="11" borderId="5" xfId="1" applyNumberFormat="1" applyFont="1" applyFill="1" applyBorder="1" applyAlignment="1" applyProtection="1">
      <alignment horizontal="left" vertical="center" wrapText="1"/>
    </xf>
    <xf numFmtId="164" fontId="3" fillId="11" borderId="45" xfId="1" applyNumberFormat="1" applyFont="1" applyFill="1" applyBorder="1" applyAlignment="1" applyProtection="1">
      <alignment horizontal="left" vertical="center" wrapText="1"/>
    </xf>
    <xf numFmtId="164" fontId="3" fillId="8" borderId="39" xfId="1" applyNumberFormat="1" applyFont="1" applyFill="1" applyBorder="1" applyAlignment="1" applyProtection="1">
      <alignment vertical="center" wrapText="1"/>
    </xf>
    <xf numFmtId="164" fontId="3" fillId="11" borderId="40" xfId="1" applyNumberFormat="1" applyFont="1" applyFill="1" applyBorder="1" applyAlignment="1" applyProtection="1">
      <alignment horizontal="left" vertical="center" wrapText="1"/>
    </xf>
    <xf numFmtId="9" fontId="26" fillId="9" borderId="39" xfId="3" applyFont="1" applyFill="1" applyBorder="1" applyAlignment="1" applyProtection="1">
      <alignment horizontal="right" vertical="center" wrapText="1"/>
    </xf>
    <xf numFmtId="42" fontId="3" fillId="11" borderId="19" xfId="0" applyNumberFormat="1" applyFont="1" applyFill="1" applyBorder="1" applyAlignment="1" applyProtection="1">
      <alignment vertical="center" wrapText="1"/>
    </xf>
    <xf numFmtId="0" fontId="26" fillId="11" borderId="17" xfId="0" applyFont="1" applyFill="1" applyBorder="1" applyAlignment="1" applyProtection="1">
      <alignment vertical="center" wrapText="1"/>
    </xf>
    <xf numFmtId="164" fontId="3" fillId="11" borderId="39" xfId="1" applyNumberFormat="1" applyFont="1" applyFill="1" applyBorder="1" applyAlignment="1" applyProtection="1">
      <alignment horizontal="left" vertical="center" wrapText="1"/>
    </xf>
    <xf numFmtId="0" fontId="24" fillId="2" borderId="8" xfId="0" applyFont="1" applyFill="1" applyBorder="1" applyAlignment="1" applyProtection="1">
      <alignment horizontal="center" vertical="center" wrapText="1"/>
    </xf>
    <xf numFmtId="0" fontId="23" fillId="2" borderId="26" xfId="0" applyFont="1" applyFill="1" applyBorder="1" applyAlignment="1" applyProtection="1">
      <alignment horizontal="center" vertical="center" wrapText="1"/>
    </xf>
    <xf numFmtId="164" fontId="25" fillId="8" borderId="46" xfId="1" applyNumberFormat="1" applyFont="1" applyFill="1" applyBorder="1" applyAlignment="1" applyProtection="1">
      <alignment horizontal="left" vertical="center" wrapText="1"/>
    </xf>
    <xf numFmtId="164" fontId="3" fillId="8" borderId="42" xfId="1" applyNumberFormat="1" applyFont="1" applyFill="1" applyBorder="1" applyAlignment="1" applyProtection="1">
      <alignment horizontal="left" vertical="center" wrapText="1"/>
    </xf>
    <xf numFmtId="164" fontId="25" fillId="8" borderId="42" xfId="1" applyNumberFormat="1" applyFont="1" applyFill="1" applyBorder="1" applyAlignment="1" applyProtection="1">
      <alignment horizontal="left" vertical="center" wrapText="1"/>
    </xf>
    <xf numFmtId="164" fontId="3" fillId="8" borderId="44" xfId="1" applyNumberFormat="1" applyFont="1" applyFill="1" applyBorder="1" applyAlignment="1" applyProtection="1">
      <alignment horizontal="left" vertical="center" wrapText="1"/>
    </xf>
    <xf numFmtId="0" fontId="21" fillId="0" borderId="27" xfId="0" applyFont="1" applyBorder="1" applyAlignment="1" applyProtection="1">
      <alignment horizontal="right" vertical="center" wrapText="1"/>
    </xf>
    <xf numFmtId="0" fontId="3" fillId="8" borderId="46" xfId="0" applyFont="1" applyFill="1" applyBorder="1" applyAlignment="1" applyProtection="1">
      <alignment horizontal="left" vertical="center" wrapText="1"/>
    </xf>
    <xf numFmtId="0" fontId="3" fillId="8" borderId="48" xfId="0" applyFont="1" applyFill="1" applyBorder="1" applyAlignment="1" applyProtection="1">
      <alignment horizontal="left" vertical="center" wrapText="1"/>
    </xf>
    <xf numFmtId="164" fontId="3" fillId="8" borderId="45" xfId="1" applyNumberFormat="1" applyFont="1" applyFill="1" applyBorder="1" applyAlignment="1" applyProtection="1">
      <alignment horizontal="left" vertical="center" wrapText="1"/>
    </xf>
    <xf numFmtId="164" fontId="25" fillId="8" borderId="45" xfId="1" applyNumberFormat="1" applyFont="1" applyFill="1" applyBorder="1" applyAlignment="1" applyProtection="1">
      <alignment horizontal="left" vertical="center" wrapText="1"/>
    </xf>
    <xf numFmtId="0" fontId="21" fillId="7" borderId="8" xfId="0" applyFont="1" applyFill="1" applyBorder="1" applyAlignment="1" applyProtection="1">
      <alignment horizontal="right" vertical="center" wrapText="1"/>
    </xf>
    <xf numFmtId="164" fontId="25" fillId="8" borderId="5" xfId="1" applyNumberFormat="1" applyFont="1" applyFill="1" applyBorder="1" applyAlignment="1" applyProtection="1">
      <alignment horizontal="left" vertical="center" wrapText="1"/>
    </xf>
    <xf numFmtId="164" fontId="3" fillId="2" borderId="40" xfId="1" applyNumberFormat="1" applyFont="1" applyFill="1" applyBorder="1" applyAlignment="1" applyProtection="1">
      <alignment horizontal="left" vertical="center" wrapText="1"/>
    </xf>
    <xf numFmtId="0" fontId="3" fillId="11" borderId="4" xfId="0" applyFont="1" applyFill="1" applyBorder="1" applyAlignment="1" applyProtection="1">
      <alignment vertical="center" wrapText="1"/>
    </xf>
    <xf numFmtId="0" fontId="26" fillId="0" borderId="3" xfId="0" applyFont="1" applyFill="1" applyBorder="1" applyAlignment="1" applyProtection="1">
      <alignment vertical="center" wrapText="1"/>
    </xf>
    <xf numFmtId="164" fontId="3" fillId="0" borderId="37" xfId="1" applyNumberFormat="1" applyFont="1" applyFill="1" applyBorder="1" applyAlignment="1" applyProtection="1">
      <alignment horizontal="left" vertical="center" wrapText="1"/>
    </xf>
    <xf numFmtId="0" fontId="12" fillId="0" borderId="37" xfId="0" applyFont="1" applyBorder="1" applyAlignment="1" applyProtection="1">
      <alignment vertical="center" wrapText="1"/>
    </xf>
    <xf numFmtId="0" fontId="12" fillId="0" borderId="38" xfId="0" applyFont="1" applyBorder="1" applyAlignment="1" applyProtection="1">
      <alignment vertical="center"/>
    </xf>
    <xf numFmtId="0" fontId="26" fillId="0" borderId="4" xfId="0" applyFont="1" applyFill="1" applyBorder="1" applyAlignment="1" applyProtection="1">
      <alignment vertical="center" wrapText="1"/>
    </xf>
    <xf numFmtId="164" fontId="3" fillId="0" borderId="10" xfId="1" applyNumberFormat="1" applyFont="1" applyFill="1" applyBorder="1" applyAlignment="1" applyProtection="1">
      <alignment horizontal="left" vertical="center" wrapText="1"/>
    </xf>
    <xf numFmtId="0" fontId="12" fillId="0" borderId="10" xfId="0" applyFont="1" applyBorder="1" applyAlignment="1" applyProtection="1">
      <alignment vertical="center" wrapText="1"/>
    </xf>
    <xf numFmtId="0" fontId="12" fillId="0" borderId="12" xfId="0" applyFont="1" applyBorder="1" applyAlignment="1" applyProtection="1">
      <alignment vertical="center"/>
    </xf>
    <xf numFmtId="42" fontId="9" fillId="4" borderId="35" xfId="0" applyNumberFormat="1" applyFont="1" applyFill="1" applyBorder="1" applyAlignment="1" applyProtection="1">
      <alignment horizontal="left"/>
      <protection locked="0"/>
    </xf>
    <xf numFmtId="44" fontId="14" fillId="12" borderId="8" xfId="1" applyNumberFormat="1" applyFont="1" applyFill="1" applyBorder="1" applyAlignment="1" applyProtection="1">
      <alignment horizontal="left" vertical="center" wrapText="1"/>
    </xf>
    <xf numFmtId="42" fontId="3" fillId="8" borderId="40" xfId="1" applyNumberFormat="1" applyFont="1" applyFill="1" applyBorder="1" applyAlignment="1" applyProtection="1">
      <alignment horizontal="left" vertical="center" wrapText="1"/>
    </xf>
    <xf numFmtId="42" fontId="25" fillId="8" borderId="5" xfId="1" applyNumberFormat="1" applyFont="1" applyFill="1" applyBorder="1" applyAlignment="1" applyProtection="1">
      <alignment horizontal="left" vertical="center" wrapText="1"/>
    </xf>
    <xf numFmtId="42" fontId="3" fillId="8" borderId="45" xfId="1" applyNumberFormat="1" applyFont="1" applyFill="1" applyBorder="1" applyAlignment="1" applyProtection="1">
      <alignment horizontal="left" vertical="center" wrapText="1"/>
    </xf>
    <xf numFmtId="42" fontId="26" fillId="11" borderId="40" xfId="1" applyNumberFormat="1" applyFont="1" applyFill="1" applyBorder="1" applyAlignment="1" applyProtection="1">
      <alignment horizontal="left" vertical="center" wrapText="1"/>
    </xf>
    <xf numFmtId="42" fontId="38" fillId="11" borderId="5" xfId="1" applyNumberFormat="1" applyFont="1" applyFill="1" applyBorder="1" applyAlignment="1" applyProtection="1">
      <alignment horizontal="left" vertical="center" wrapText="1"/>
    </xf>
    <xf numFmtId="0" fontId="5" fillId="0" borderId="1" xfId="2" applyBorder="1" applyAlignment="1" applyProtection="1">
      <alignment vertical="center"/>
      <protection locked="0"/>
    </xf>
    <xf numFmtId="0" fontId="33" fillId="4" borderId="28" xfId="0" applyFont="1" applyFill="1" applyBorder="1" applyAlignment="1" applyProtection="1">
      <alignment horizontal="left" vertical="center" wrapText="1"/>
    </xf>
    <xf numFmtId="164" fontId="26" fillId="11" borderId="42" xfId="1" applyNumberFormat="1" applyFont="1" applyFill="1" applyBorder="1" applyAlignment="1" applyProtection="1">
      <alignment horizontal="left" vertical="center" wrapText="1"/>
    </xf>
    <xf numFmtId="164" fontId="26" fillId="11" borderId="1" xfId="1" applyNumberFormat="1" applyFont="1" applyFill="1" applyBorder="1" applyAlignment="1" applyProtection="1">
      <alignment horizontal="left" vertical="center" wrapText="1"/>
    </xf>
    <xf numFmtId="164" fontId="3" fillId="11" borderId="11" xfId="1" applyNumberFormat="1" applyFont="1" applyFill="1" applyBorder="1" applyAlignment="1" applyProtection="1">
      <alignment horizontal="left" vertical="center" wrapText="1"/>
    </xf>
    <xf numFmtId="0" fontId="26" fillId="9" borderId="46" xfId="0" applyFont="1" applyFill="1" applyBorder="1" applyAlignment="1">
      <alignment horizontal="right" vertical="center" wrapText="1"/>
    </xf>
    <xf numFmtId="0" fontId="26" fillId="9" borderId="47" xfId="0" applyFont="1" applyFill="1" applyBorder="1" applyAlignment="1">
      <alignment horizontal="right" vertical="center" wrapText="1"/>
    </xf>
    <xf numFmtId="9" fontId="26" fillId="9" borderId="44" xfId="3" applyFont="1" applyFill="1" applyBorder="1" applyAlignment="1" applyProtection="1">
      <alignment horizontal="right" vertical="center" wrapText="1"/>
    </xf>
    <xf numFmtId="0" fontId="26" fillId="9" borderId="40" xfId="0" applyFont="1" applyFill="1" applyBorder="1" applyAlignment="1">
      <alignment horizontal="right" vertical="center" wrapText="1"/>
    </xf>
    <xf numFmtId="164" fontId="3" fillId="8" borderId="44" xfId="1" applyNumberFormat="1" applyFont="1" applyFill="1" applyBorder="1" applyAlignment="1" applyProtection="1">
      <alignment horizontal="left" vertical="center" wrapText="1"/>
    </xf>
    <xf numFmtId="42" fontId="26" fillId="9" borderId="40" xfId="0" applyNumberFormat="1" applyFont="1" applyFill="1" applyBorder="1" applyAlignment="1">
      <alignment horizontal="center" vertical="center" wrapText="1"/>
    </xf>
    <xf numFmtId="0" fontId="12" fillId="0" borderId="0" xfId="0" applyFont="1" applyBorder="1" applyAlignment="1" applyProtection="1">
      <alignment horizontal="center" vertical="center"/>
    </xf>
    <xf numFmtId="0" fontId="12" fillId="0" borderId="0" xfId="0" applyFont="1" applyBorder="1" applyAlignment="1" applyProtection="1">
      <alignment vertical="center"/>
    </xf>
    <xf numFmtId="164" fontId="26" fillId="9" borderId="45" xfId="1" applyNumberFormat="1" applyFont="1" applyFill="1" applyBorder="1" applyAlignment="1" applyProtection="1">
      <alignment horizontal="left" vertical="center" wrapText="1"/>
    </xf>
    <xf numFmtId="0" fontId="26" fillId="9" borderId="44" xfId="0" applyFont="1" applyFill="1" applyBorder="1" applyAlignment="1">
      <alignment horizontal="right" vertical="center" wrapText="1"/>
    </xf>
    <xf numFmtId="164" fontId="3" fillId="9" borderId="44" xfId="1" applyNumberFormat="1" applyFont="1" applyFill="1" applyBorder="1" applyAlignment="1" applyProtection="1">
      <alignment horizontal="left" vertical="center" wrapText="1"/>
    </xf>
    <xf numFmtId="0" fontId="26" fillId="9" borderId="39" xfId="0" applyFont="1" applyFill="1" applyBorder="1" applyAlignment="1">
      <alignment horizontal="right" vertical="center" wrapText="1"/>
    </xf>
    <xf numFmtId="42" fontId="3" fillId="11" borderId="55" xfId="0" applyNumberFormat="1" applyFont="1" applyFill="1" applyBorder="1" applyAlignment="1" applyProtection="1">
      <alignment vertical="center" wrapText="1"/>
    </xf>
    <xf numFmtId="0" fontId="26" fillId="11" borderId="56" xfId="0" applyFont="1" applyFill="1" applyBorder="1" applyAlignment="1" applyProtection="1">
      <alignment vertical="center" wrapText="1"/>
    </xf>
    <xf numFmtId="0" fontId="11" fillId="0" borderId="0" xfId="0" applyFont="1" applyFill="1" applyBorder="1" applyAlignment="1">
      <alignment vertical="top"/>
    </xf>
    <xf numFmtId="0" fontId="21"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3" fillId="0" borderId="0" xfId="0" applyFont="1" applyFill="1" applyBorder="1" applyAlignment="1">
      <alignment vertical="center"/>
    </xf>
    <xf numFmtId="164" fontId="3" fillId="0" borderId="0" xfId="1" applyNumberFormat="1" applyFont="1" applyFill="1" applyBorder="1" applyAlignment="1" applyProtection="1">
      <alignment horizontal="left" vertical="center"/>
    </xf>
    <xf numFmtId="0" fontId="26" fillId="0" borderId="0" xfId="0" applyFont="1" applyFill="1" applyBorder="1" applyAlignment="1">
      <alignment vertical="center"/>
    </xf>
    <xf numFmtId="164" fontId="25" fillId="0" borderId="0" xfId="1" applyNumberFormat="1" applyFont="1" applyFill="1" applyBorder="1" applyAlignment="1" applyProtection="1">
      <alignment horizontal="left" vertical="center"/>
    </xf>
    <xf numFmtId="9" fontId="26" fillId="0" borderId="0" xfId="3" applyFont="1" applyFill="1" applyBorder="1" applyAlignment="1" applyProtection="1">
      <alignment vertical="center"/>
    </xf>
    <xf numFmtId="9" fontId="26" fillId="0" borderId="0" xfId="3" applyFont="1" applyFill="1" applyBorder="1" applyAlignment="1" applyProtection="1">
      <alignment horizontal="right" vertical="center"/>
    </xf>
    <xf numFmtId="42" fontId="25" fillId="8" borderId="46" xfId="1" applyNumberFormat="1" applyFont="1" applyFill="1" applyBorder="1" applyAlignment="1" applyProtection="1">
      <alignment horizontal="left" vertical="center" wrapText="1"/>
    </xf>
    <xf numFmtId="0" fontId="27" fillId="10" borderId="0" xfId="0" applyFont="1" applyFill="1" applyAlignment="1" applyProtection="1">
      <alignment horizontal="left" vertical="center"/>
    </xf>
    <xf numFmtId="0" fontId="21" fillId="7" borderId="26" xfId="0" applyFont="1" applyFill="1" applyBorder="1" applyAlignment="1" applyProtection="1">
      <alignment horizontal="right" vertical="center" wrapText="1"/>
    </xf>
    <xf numFmtId="0" fontId="21" fillId="7" borderId="9" xfId="0" applyFont="1" applyFill="1" applyBorder="1" applyAlignment="1" applyProtection="1">
      <alignment horizontal="right" vertical="center" wrapText="1"/>
    </xf>
    <xf numFmtId="0" fontId="3" fillId="8" borderId="5" xfId="0" applyFont="1" applyFill="1" applyBorder="1" applyAlignment="1" applyProtection="1">
      <alignment horizontal="left" vertical="center" wrapText="1"/>
    </xf>
    <xf numFmtId="0" fontId="3" fillId="8" borderId="43" xfId="0" applyFont="1" applyFill="1" applyBorder="1" applyAlignment="1" applyProtection="1">
      <alignment horizontal="left" vertical="center" wrapText="1"/>
    </xf>
    <xf numFmtId="0" fontId="26" fillId="9" borderId="5" xfId="0" applyFont="1" applyFill="1" applyBorder="1" applyAlignment="1">
      <alignment horizontal="right" vertical="center" wrapText="1"/>
    </xf>
    <xf numFmtId="0" fontId="26" fillId="9" borderId="43" xfId="0" applyFont="1" applyFill="1" applyBorder="1" applyAlignment="1">
      <alignment horizontal="right" vertical="center" wrapText="1"/>
    </xf>
    <xf numFmtId="0" fontId="26" fillId="9" borderId="5" xfId="0" applyFont="1" applyFill="1" applyBorder="1" applyAlignment="1" applyProtection="1">
      <alignment horizontal="right" vertical="center" wrapText="1"/>
    </xf>
    <xf numFmtId="0" fontId="26" fillId="9" borderId="43" xfId="0" applyFont="1" applyFill="1" applyBorder="1" applyAlignment="1" applyProtection="1">
      <alignment horizontal="right" vertical="center" wrapText="1"/>
    </xf>
    <xf numFmtId="0" fontId="23" fillId="2" borderId="26" xfId="0" applyFont="1" applyFill="1" applyBorder="1" applyAlignment="1" applyProtection="1">
      <alignment horizontal="center" vertical="center" wrapText="1"/>
    </xf>
    <xf numFmtId="0" fontId="23" fillId="2" borderId="9" xfId="0" applyFont="1" applyFill="1" applyBorder="1" applyAlignment="1" applyProtection="1">
      <alignment horizontal="center" vertical="center" wrapText="1"/>
    </xf>
    <xf numFmtId="0" fontId="23" fillId="2" borderId="5" xfId="0" applyFont="1" applyFill="1" applyBorder="1" applyAlignment="1" applyProtection="1">
      <alignment horizontal="right" vertical="center" wrapText="1"/>
    </xf>
    <xf numFmtId="0" fontId="23" fillId="2" borderId="43" xfId="0" applyFont="1" applyFill="1" applyBorder="1" applyAlignment="1" applyProtection="1">
      <alignment horizontal="right" vertical="center" wrapText="1"/>
    </xf>
    <xf numFmtId="0" fontId="3" fillId="8" borderId="47" xfId="0" applyFont="1" applyFill="1" applyBorder="1" applyAlignment="1" applyProtection="1">
      <alignment horizontal="left" vertical="center" wrapText="1"/>
    </xf>
    <xf numFmtId="0" fontId="3" fillId="8" borderId="54" xfId="0" applyFont="1" applyFill="1" applyBorder="1" applyAlignment="1" applyProtection="1">
      <alignment horizontal="left" vertical="center" wrapText="1"/>
    </xf>
    <xf numFmtId="0" fontId="3" fillId="8" borderId="46" xfId="0" applyFont="1" applyFill="1" applyBorder="1" applyAlignment="1" applyProtection="1">
      <alignment horizontal="left" vertical="center" wrapText="1"/>
    </xf>
    <xf numFmtId="0" fontId="3" fillId="8" borderId="48" xfId="0" applyFont="1" applyFill="1" applyBorder="1" applyAlignment="1" applyProtection="1">
      <alignment horizontal="left" vertical="center" wrapText="1"/>
    </xf>
    <xf numFmtId="164" fontId="3" fillId="2" borderId="44" xfId="1" applyNumberFormat="1" applyFont="1" applyFill="1" applyBorder="1" applyAlignment="1" applyProtection="1">
      <alignment horizontal="center" vertical="center" wrapText="1"/>
    </xf>
    <xf numFmtId="164" fontId="3" fillId="2" borderId="42" xfId="1" applyNumberFormat="1" applyFont="1" applyFill="1" applyBorder="1" applyAlignment="1" applyProtection="1">
      <alignment horizontal="center" vertical="center" wrapText="1"/>
    </xf>
    <xf numFmtId="164" fontId="3" fillId="2" borderId="45" xfId="1" applyNumberFormat="1" applyFont="1" applyFill="1" applyBorder="1" applyAlignment="1" applyProtection="1">
      <alignment horizontal="center" vertical="center" wrapText="1"/>
    </xf>
    <xf numFmtId="164" fontId="3" fillId="8" borderId="44" xfId="1" applyNumberFormat="1" applyFont="1" applyFill="1" applyBorder="1" applyAlignment="1" applyProtection="1">
      <alignment horizontal="left" vertical="center" wrapText="1"/>
    </xf>
    <xf numFmtId="164" fontId="3" fillId="8" borderId="45" xfId="1" applyNumberFormat="1" applyFont="1" applyFill="1" applyBorder="1" applyAlignment="1" applyProtection="1">
      <alignment horizontal="left" vertical="center" wrapText="1"/>
    </xf>
    <xf numFmtId="164" fontId="25" fillId="8" borderId="44" xfId="1" applyNumberFormat="1" applyFont="1" applyFill="1" applyBorder="1" applyAlignment="1" applyProtection="1">
      <alignment horizontal="left" vertical="center" wrapText="1"/>
    </xf>
    <xf numFmtId="164" fontId="25" fillId="8" borderId="45" xfId="1" applyNumberFormat="1" applyFont="1" applyFill="1" applyBorder="1" applyAlignment="1" applyProtection="1">
      <alignment horizontal="left" vertical="center" wrapText="1"/>
    </xf>
    <xf numFmtId="44" fontId="22" fillId="2" borderId="6" xfId="1" applyFont="1" applyFill="1" applyBorder="1" applyAlignment="1" applyProtection="1">
      <alignment horizontal="center" vertical="center" wrapText="1"/>
    </xf>
    <xf numFmtId="44" fontId="22" fillId="2" borderId="42" xfId="1" applyFont="1" applyFill="1" applyBorder="1" applyAlignment="1" applyProtection="1">
      <alignment horizontal="center" vertical="center" wrapText="1"/>
    </xf>
    <xf numFmtId="44" fontId="22" fillId="2" borderId="11" xfId="1" applyFont="1" applyFill="1" applyBorder="1" applyAlignment="1" applyProtection="1">
      <alignment horizontal="center" vertical="center" wrapText="1"/>
    </xf>
    <xf numFmtId="164" fontId="26" fillId="2" borderId="44" xfId="1" applyNumberFormat="1" applyFont="1" applyFill="1" applyBorder="1" applyAlignment="1" applyProtection="1">
      <alignment horizontal="center" vertical="center" wrapText="1"/>
    </xf>
    <xf numFmtId="164" fontId="26" fillId="2" borderId="42" xfId="1" applyNumberFormat="1" applyFont="1" applyFill="1" applyBorder="1" applyAlignment="1" applyProtection="1">
      <alignment horizontal="center" vertical="center" wrapText="1"/>
    </xf>
    <xf numFmtId="164" fontId="26" fillId="2" borderId="45" xfId="1" applyNumberFormat="1" applyFont="1" applyFill="1" applyBorder="1" applyAlignment="1" applyProtection="1">
      <alignment horizontal="center" vertical="center" wrapText="1"/>
    </xf>
    <xf numFmtId="164" fontId="26" fillId="2" borderId="6" xfId="1" applyNumberFormat="1" applyFont="1" applyFill="1" applyBorder="1" applyAlignment="1" applyProtection="1">
      <alignment horizontal="center" vertical="center" wrapText="1"/>
    </xf>
    <xf numFmtId="164" fontId="26" fillId="2" borderId="11" xfId="1" applyNumberFormat="1" applyFont="1" applyFill="1" applyBorder="1" applyAlignment="1" applyProtection="1">
      <alignment horizontal="center" vertical="center" wrapText="1"/>
    </xf>
    <xf numFmtId="0" fontId="15" fillId="0" borderId="0" xfId="0" applyFont="1" applyAlignment="1" applyProtection="1">
      <alignment horizontal="center" vertical="center"/>
    </xf>
    <xf numFmtId="0" fontId="12" fillId="6" borderId="36" xfId="0" applyFont="1" applyFill="1" applyBorder="1" applyAlignment="1" applyProtection="1">
      <alignment horizontal="left" vertical="center" wrapText="1"/>
    </xf>
    <xf numFmtId="0" fontId="12" fillId="6" borderId="37" xfId="0" applyFont="1" applyFill="1" applyBorder="1" applyAlignment="1" applyProtection="1">
      <alignment horizontal="left" vertical="center"/>
    </xf>
    <xf numFmtId="0" fontId="12" fillId="6" borderId="38" xfId="0" applyFont="1" applyFill="1" applyBorder="1" applyAlignment="1" applyProtection="1">
      <alignment horizontal="left" vertical="center"/>
    </xf>
    <xf numFmtId="0" fontId="12" fillId="6" borderId="36" xfId="0" applyFont="1" applyFill="1" applyBorder="1" applyAlignment="1" applyProtection="1">
      <alignment horizontal="left" vertical="center"/>
    </xf>
    <xf numFmtId="0" fontId="12" fillId="6" borderId="15" xfId="0" applyFont="1" applyFill="1" applyBorder="1" applyAlignment="1" applyProtection="1">
      <alignment horizontal="left" vertical="center" wrapText="1"/>
    </xf>
    <xf numFmtId="0" fontId="12" fillId="6" borderId="7" xfId="0" applyFont="1" applyFill="1" applyBorder="1" applyAlignment="1" applyProtection="1">
      <alignment horizontal="left" vertical="center" wrapText="1"/>
    </xf>
    <xf numFmtId="0" fontId="12" fillId="6" borderId="17" xfId="0" applyFont="1" applyFill="1" applyBorder="1" applyAlignment="1" applyProtection="1">
      <alignment horizontal="left" vertical="center" wrapText="1"/>
    </xf>
    <xf numFmtId="0" fontId="20" fillId="2" borderId="31" xfId="0" applyFont="1" applyFill="1" applyBorder="1" applyAlignment="1" applyProtection="1">
      <alignment horizontal="center" vertical="center"/>
    </xf>
    <xf numFmtId="0" fontId="20" fillId="2" borderId="32" xfId="0" applyFont="1" applyFill="1" applyBorder="1" applyAlignment="1" applyProtection="1">
      <alignment horizontal="center" vertical="center"/>
    </xf>
    <xf numFmtId="0" fontId="20" fillId="2" borderId="33" xfId="0" applyFont="1" applyFill="1" applyBorder="1" applyAlignment="1" applyProtection="1">
      <alignment horizontal="center" vertical="center"/>
    </xf>
    <xf numFmtId="0" fontId="3" fillId="8" borderId="5" xfId="0" applyFont="1" applyFill="1" applyBorder="1" applyAlignment="1">
      <alignment horizontal="left" vertical="center" wrapText="1"/>
    </xf>
    <xf numFmtId="0" fontId="3" fillId="8" borderId="43" xfId="0" applyFont="1" applyFill="1" applyBorder="1" applyAlignment="1">
      <alignment horizontal="left" vertical="center" wrapText="1"/>
    </xf>
    <xf numFmtId="0" fontId="21" fillId="7" borderId="29" xfId="0" applyFont="1" applyFill="1" applyBorder="1" applyAlignment="1" applyProtection="1">
      <alignment horizontal="right" vertical="center" wrapText="1"/>
    </xf>
    <xf numFmtId="0" fontId="21" fillId="7" borderId="36" xfId="0" applyFont="1" applyFill="1" applyBorder="1" applyAlignment="1" applyProtection="1">
      <alignment horizontal="right" vertical="center" wrapText="1"/>
    </xf>
    <xf numFmtId="44" fontId="21" fillId="7" borderId="5" xfId="1" applyFont="1" applyFill="1" applyBorder="1" applyAlignment="1" applyProtection="1">
      <alignment horizontal="right" vertical="center" wrapText="1"/>
    </xf>
    <xf numFmtId="44" fontId="21" fillId="7" borderId="14" xfId="1" applyFont="1" applyFill="1" applyBorder="1" applyAlignment="1" applyProtection="1">
      <alignment horizontal="right" vertical="center" wrapText="1"/>
    </xf>
    <xf numFmtId="0" fontId="11" fillId="7" borderId="5" xfId="0" applyFont="1" applyFill="1" applyBorder="1" applyAlignment="1" applyProtection="1">
      <alignment horizontal="right" vertical="center"/>
    </xf>
    <xf numFmtId="0" fontId="11" fillId="7" borderId="14" xfId="0" applyFont="1" applyFill="1" applyBorder="1" applyAlignment="1" applyProtection="1">
      <alignment horizontal="right" vertical="center"/>
    </xf>
    <xf numFmtId="0" fontId="19" fillId="7" borderId="41" xfId="0" applyFont="1" applyFill="1" applyBorder="1" applyAlignment="1" applyProtection="1">
      <alignment horizontal="right" vertical="center"/>
    </xf>
    <xf numFmtId="0" fontId="19" fillId="7" borderId="15" xfId="0" applyFont="1" applyFill="1" applyBorder="1" applyAlignment="1" applyProtection="1">
      <alignment horizontal="right" vertical="center"/>
    </xf>
    <xf numFmtId="0" fontId="3" fillId="8" borderId="29" xfId="0" applyFont="1" applyFill="1" applyBorder="1" applyAlignment="1">
      <alignment horizontal="left" vertical="center" wrapText="1"/>
    </xf>
    <xf numFmtId="0" fontId="3" fillId="8" borderId="34" xfId="0" applyFont="1" applyFill="1" applyBorder="1" applyAlignment="1">
      <alignment horizontal="left" vertical="center" wrapText="1"/>
    </xf>
    <xf numFmtId="0" fontId="23" fillId="2" borderId="5" xfId="0" applyFont="1" applyFill="1" applyBorder="1" applyAlignment="1">
      <alignment horizontal="right" vertical="center" wrapText="1"/>
    </xf>
    <xf numFmtId="0" fontId="23" fillId="2" borderId="43" xfId="0" applyFont="1" applyFill="1" applyBorder="1" applyAlignment="1">
      <alignment horizontal="right" vertical="center" wrapText="1"/>
    </xf>
    <xf numFmtId="42" fontId="26" fillId="2" borderId="44" xfId="0" applyNumberFormat="1" applyFont="1" applyFill="1" applyBorder="1" applyAlignment="1" applyProtection="1">
      <alignment horizontal="center" vertical="center" wrapText="1"/>
    </xf>
    <xf numFmtId="42" fontId="26" fillId="2" borderId="42" xfId="0" applyNumberFormat="1" applyFont="1" applyFill="1" applyBorder="1" applyAlignment="1" applyProtection="1">
      <alignment horizontal="center" vertical="center" wrapText="1"/>
    </xf>
    <xf numFmtId="42" fontId="26" fillId="2" borderId="45" xfId="0" applyNumberFormat="1" applyFont="1" applyFill="1" applyBorder="1" applyAlignment="1" applyProtection="1">
      <alignment horizontal="center" vertical="center" wrapText="1"/>
    </xf>
    <xf numFmtId="0" fontId="6" fillId="0" borderId="0" xfId="0" applyFont="1" applyFill="1" applyBorder="1" applyAlignment="1" applyProtection="1">
      <alignment horizontal="left" vertical="top" wrapText="1"/>
    </xf>
    <xf numFmtId="0" fontId="9" fillId="4" borderId="26" xfId="0" applyFont="1" applyFill="1" applyBorder="1" applyAlignment="1" applyProtection="1">
      <alignment horizontal="left" vertical="top" wrapText="1"/>
      <protection locked="0"/>
    </xf>
    <xf numFmtId="0" fontId="9" fillId="4" borderId="27" xfId="0" applyFont="1" applyFill="1" applyBorder="1" applyAlignment="1" applyProtection="1">
      <alignment horizontal="left" vertical="top" wrapText="1"/>
      <protection locked="0"/>
    </xf>
    <xf numFmtId="0" fontId="9" fillId="4" borderId="9" xfId="0" applyFont="1" applyFill="1" applyBorder="1" applyAlignment="1" applyProtection="1">
      <alignment horizontal="left" vertical="top" wrapText="1"/>
      <protection locked="0"/>
    </xf>
    <xf numFmtId="0" fontId="15" fillId="0" borderId="20" xfId="0" applyFont="1" applyFill="1" applyBorder="1" applyAlignment="1" applyProtection="1">
      <alignment horizontal="center" vertical="center" wrapText="1"/>
    </xf>
    <xf numFmtId="0" fontId="15" fillId="0" borderId="21"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6" fillId="0" borderId="2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0" fillId="0" borderId="20" xfId="0" applyFont="1" applyBorder="1" applyAlignment="1">
      <alignment vertical="center" wrapText="1"/>
    </xf>
    <xf numFmtId="0" fontId="10" fillId="0" borderId="21" xfId="0" applyFont="1" applyBorder="1" applyAlignment="1">
      <alignment vertical="center" wrapText="1"/>
    </xf>
    <xf numFmtId="0" fontId="10" fillId="0" borderId="22" xfId="0" applyFont="1" applyBorder="1" applyAlignment="1">
      <alignmen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10" fillId="0" borderId="5" xfId="0" applyFont="1" applyBorder="1" applyAlignment="1">
      <alignment horizontal="left" vertical="center"/>
    </xf>
    <xf numFmtId="0" fontId="10" fillId="0" borderId="28" xfId="0" applyFont="1" applyBorder="1" applyAlignment="1">
      <alignment horizontal="left" vertical="center"/>
    </xf>
    <xf numFmtId="0" fontId="10" fillId="0" borderId="41" xfId="0" applyFont="1" applyBorder="1" applyAlignment="1">
      <alignment horizontal="left" vertical="center" wrapText="1"/>
    </xf>
    <xf numFmtId="0" fontId="10" fillId="0" borderId="50" xfId="0" applyFont="1" applyBorder="1" applyAlignment="1">
      <alignment horizontal="left" vertical="center" wrapText="1"/>
    </xf>
    <xf numFmtId="0" fontId="6" fillId="0" borderId="26" xfId="0" applyFont="1" applyFill="1" applyBorder="1" applyAlignment="1" applyProtection="1">
      <alignment horizontal="left" vertical="top" wrapText="1"/>
    </xf>
    <xf numFmtId="0" fontId="6" fillId="0" borderId="27" xfId="0" applyFont="1" applyFill="1" applyBorder="1" applyAlignment="1" applyProtection="1">
      <alignment horizontal="left" vertical="top" wrapText="1"/>
    </xf>
    <xf numFmtId="0" fontId="6" fillId="0" borderId="9" xfId="0" applyFont="1" applyFill="1" applyBorder="1" applyAlignment="1" applyProtection="1">
      <alignment horizontal="left" vertical="top" wrapText="1"/>
    </xf>
    <xf numFmtId="0" fontId="39" fillId="3" borderId="26" xfId="0" applyFont="1" applyFill="1" applyBorder="1" applyAlignment="1" applyProtection="1">
      <alignment horizontal="left" vertical="top" wrapText="1"/>
      <protection locked="0"/>
    </xf>
    <xf numFmtId="0" fontId="39" fillId="3" borderId="27" xfId="0" applyFont="1" applyFill="1" applyBorder="1" applyAlignment="1" applyProtection="1">
      <alignment horizontal="left" vertical="top" wrapText="1"/>
      <protection locked="0"/>
    </xf>
    <xf numFmtId="0" fontId="39" fillId="3" borderId="9" xfId="0" applyFont="1" applyFill="1" applyBorder="1" applyAlignment="1" applyProtection="1">
      <alignment horizontal="left" vertical="top" wrapText="1"/>
      <protection locked="0"/>
    </xf>
    <xf numFmtId="0" fontId="33" fillId="4" borderId="52" xfId="0" applyFont="1" applyFill="1" applyBorder="1" applyAlignment="1" applyProtection="1">
      <alignment horizontal="left" vertical="center" wrapText="1"/>
      <protection locked="0"/>
    </xf>
    <xf numFmtId="0" fontId="33" fillId="4" borderId="28" xfId="0" applyFont="1" applyFill="1" applyBorder="1" applyAlignment="1" applyProtection="1">
      <alignment horizontal="left" vertical="center" wrapText="1"/>
      <protection locked="0"/>
    </xf>
    <xf numFmtId="0" fontId="14" fillId="12" borderId="5" xfId="0" applyFont="1" applyFill="1" applyBorder="1" applyAlignment="1" applyProtection="1">
      <alignment horizontal="right" vertical="center" wrapText="1"/>
    </xf>
    <xf numFmtId="0" fontId="14" fillId="12" borderId="28" xfId="0" applyFont="1" applyFill="1" applyBorder="1" applyAlignment="1" applyProtection="1">
      <alignment horizontal="right" vertical="center" wrapText="1"/>
    </xf>
    <xf numFmtId="0" fontId="18" fillId="5" borderId="26" xfId="0" applyFont="1" applyFill="1" applyBorder="1" applyAlignment="1">
      <alignment horizontal="left" vertical="center"/>
    </xf>
    <xf numFmtId="0" fontId="18" fillId="5" borderId="27" xfId="0" applyFont="1" applyFill="1" applyBorder="1" applyAlignment="1">
      <alignment horizontal="left" vertical="center"/>
    </xf>
    <xf numFmtId="0" fontId="18" fillId="5" borderId="9" xfId="0" applyFont="1" applyFill="1" applyBorder="1" applyAlignment="1">
      <alignment horizontal="left" vertical="center"/>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0" fontId="9" fillId="0" borderId="34" xfId="0" applyFont="1" applyBorder="1" applyAlignment="1">
      <alignment horizontal="left" vertical="center" wrapText="1"/>
    </xf>
    <xf numFmtId="0" fontId="9" fillId="0" borderId="5" xfId="0" applyFont="1" applyBorder="1" applyAlignment="1">
      <alignment horizontal="left" vertical="center" wrapText="1"/>
    </xf>
    <xf numFmtId="0" fontId="9" fillId="0" borderId="28" xfId="0" applyFont="1" applyBorder="1" applyAlignment="1">
      <alignment horizontal="left" vertical="center" wrapText="1"/>
    </xf>
    <xf numFmtId="0" fontId="9" fillId="0" borderId="43" xfId="0" applyFont="1" applyBorder="1" applyAlignment="1">
      <alignment horizontal="left" vertical="center" wrapText="1"/>
    </xf>
    <xf numFmtId="0" fontId="9" fillId="0" borderId="5" xfId="0" applyFont="1" applyBorder="1" applyAlignment="1" applyProtection="1">
      <alignment horizontal="left" vertical="center" wrapText="1"/>
    </xf>
    <xf numFmtId="0" fontId="9" fillId="0" borderId="28" xfId="0" applyFont="1" applyBorder="1" applyAlignment="1" applyProtection="1">
      <alignment horizontal="left" vertical="center" wrapText="1"/>
    </xf>
    <xf numFmtId="0" fontId="9" fillId="0" borderId="43" xfId="0" applyFont="1" applyBorder="1" applyAlignment="1" applyProtection="1">
      <alignment horizontal="left" vertical="center" wrapText="1"/>
    </xf>
    <xf numFmtId="0" fontId="12" fillId="0" borderId="1" xfId="0" applyFont="1" applyBorder="1" applyAlignment="1">
      <alignment horizontal="left" wrapText="1"/>
    </xf>
    <xf numFmtId="0" fontId="12" fillId="0" borderId="0" xfId="0" applyFont="1" applyAlignment="1">
      <alignment horizontal="left" wrapText="1"/>
    </xf>
    <xf numFmtId="0" fontId="30" fillId="0" borderId="26" xfId="0" applyFont="1" applyFill="1" applyBorder="1" applyAlignment="1" applyProtection="1">
      <alignment horizontal="center" vertical="center" wrapText="1"/>
    </xf>
    <xf numFmtId="0" fontId="30" fillId="0" borderId="27" xfId="0" applyFont="1" applyFill="1" applyBorder="1" applyAlignment="1" applyProtection="1">
      <alignment horizontal="center" vertical="center"/>
    </xf>
    <xf numFmtId="0" fontId="30" fillId="0" borderId="9" xfId="0" applyFont="1" applyFill="1" applyBorder="1" applyAlignment="1" applyProtection="1">
      <alignment horizontal="center" vertical="center"/>
    </xf>
    <xf numFmtId="0" fontId="1" fillId="0" borderId="26" xfId="0" applyNumberFormat="1" applyFont="1" applyFill="1" applyBorder="1" applyAlignment="1" applyProtection="1">
      <alignment horizontal="left" vertical="top" wrapText="1"/>
    </xf>
    <xf numFmtId="0" fontId="1" fillId="0" borderId="27" xfId="0" applyNumberFormat="1" applyFont="1" applyFill="1" applyBorder="1" applyAlignment="1" applyProtection="1">
      <alignment horizontal="left" vertical="top" wrapText="1"/>
    </xf>
    <xf numFmtId="0" fontId="1" fillId="0" borderId="9" xfId="0" applyNumberFormat="1" applyFont="1" applyFill="1" applyBorder="1" applyAlignment="1" applyProtection="1">
      <alignment horizontal="left" vertical="top" wrapText="1"/>
    </xf>
    <xf numFmtId="0" fontId="18" fillId="5" borderId="26" xfId="0" applyFont="1" applyFill="1" applyBorder="1" applyAlignment="1" applyProtection="1">
      <alignment horizontal="center" vertical="center"/>
    </xf>
    <xf numFmtId="0" fontId="18" fillId="5" borderId="27" xfId="0" applyFont="1" applyFill="1" applyBorder="1" applyAlignment="1" applyProtection="1">
      <alignment horizontal="center" vertical="center"/>
    </xf>
    <xf numFmtId="0" fontId="18" fillId="5" borderId="9" xfId="0" applyFont="1" applyFill="1" applyBorder="1" applyAlignment="1" applyProtection="1">
      <alignment horizontal="center" vertical="center"/>
    </xf>
    <xf numFmtId="0" fontId="18" fillId="5" borderId="26" xfId="0" applyFont="1" applyFill="1" applyBorder="1" applyAlignment="1" applyProtection="1">
      <alignment horizontal="left" vertical="center"/>
    </xf>
    <xf numFmtId="0" fontId="18" fillId="5" borderId="27" xfId="0" applyFont="1" applyFill="1" applyBorder="1" applyAlignment="1" applyProtection="1">
      <alignment horizontal="left" vertical="center"/>
    </xf>
    <xf numFmtId="0" fontId="18" fillId="5" borderId="9" xfId="0" applyFont="1" applyFill="1" applyBorder="1" applyAlignment="1" applyProtection="1">
      <alignment horizontal="left" vertical="center"/>
    </xf>
    <xf numFmtId="0" fontId="1" fillId="0" borderId="46" xfId="0" applyFont="1" applyBorder="1" applyAlignment="1">
      <alignment horizontal="left" vertical="center" wrapText="1"/>
    </xf>
    <xf numFmtId="0" fontId="1" fillId="0" borderId="49" xfId="0" applyFont="1" applyBorder="1" applyAlignment="1">
      <alignment horizontal="left" vertical="center" wrapText="1"/>
    </xf>
    <xf numFmtId="0" fontId="1" fillId="0" borderId="48" xfId="0" applyFont="1" applyBorder="1" applyAlignment="1">
      <alignment horizontal="left" vertical="center" wrapText="1"/>
    </xf>
    <xf numFmtId="0" fontId="9" fillId="0" borderId="26"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1" fillId="0" borderId="5" xfId="0" applyFont="1" applyBorder="1" applyAlignment="1">
      <alignment horizontal="left" vertical="center" wrapText="1"/>
    </xf>
    <xf numFmtId="0" fontId="1" fillId="0" borderId="28" xfId="0" applyFont="1" applyBorder="1" applyAlignment="1">
      <alignment horizontal="left" vertical="center" wrapText="1"/>
    </xf>
    <xf numFmtId="0" fontId="1" fillId="0" borderId="43" xfId="0" applyFont="1" applyBorder="1" applyAlignment="1">
      <alignment horizontal="left" vertical="center" wrapText="1"/>
    </xf>
    <xf numFmtId="0" fontId="2" fillId="0" borderId="5" xfId="0" applyFont="1" applyBorder="1" applyAlignment="1">
      <alignment horizontal="left" vertical="center" wrapText="1"/>
    </xf>
    <xf numFmtId="0" fontId="2" fillId="0" borderId="28" xfId="0" applyFont="1" applyBorder="1" applyAlignment="1">
      <alignment horizontal="left" vertical="center" wrapText="1"/>
    </xf>
    <xf numFmtId="0" fontId="2" fillId="0" borderId="43" xfId="0" applyFont="1" applyBorder="1" applyAlignment="1">
      <alignment horizontal="left" vertical="center" wrapText="1"/>
    </xf>
    <xf numFmtId="0" fontId="9" fillId="0" borderId="20" xfId="0" applyFont="1" applyFill="1" applyBorder="1" applyAlignment="1" applyProtection="1">
      <alignment horizontal="left" vertical="top" wrapText="1"/>
    </xf>
    <xf numFmtId="0" fontId="9" fillId="0" borderId="21" xfId="0" applyFont="1" applyFill="1" applyBorder="1" applyAlignment="1" applyProtection="1">
      <alignment horizontal="left" vertical="top" wrapText="1"/>
    </xf>
    <xf numFmtId="0" fontId="9" fillId="0" borderId="22" xfId="0" applyFont="1" applyFill="1" applyBorder="1" applyAlignment="1" applyProtection="1">
      <alignment horizontal="left" vertical="top" wrapText="1"/>
    </xf>
    <xf numFmtId="0" fontId="10" fillId="0" borderId="5" xfId="0" applyFont="1" applyFill="1" applyBorder="1" applyAlignment="1" applyProtection="1">
      <alignment horizontal="left" vertical="center"/>
    </xf>
    <xf numFmtId="0" fontId="10" fillId="0" borderId="28" xfId="0" applyFont="1" applyFill="1" applyBorder="1" applyAlignment="1" applyProtection="1">
      <alignment horizontal="left" vertical="center"/>
    </xf>
    <xf numFmtId="0" fontId="10" fillId="0" borderId="43" xfId="0" applyFont="1" applyFill="1" applyBorder="1" applyAlignment="1" applyProtection="1">
      <alignment horizontal="left" vertical="center"/>
    </xf>
    <xf numFmtId="0" fontId="2" fillId="0" borderId="41" xfId="0" applyFont="1" applyBorder="1" applyAlignment="1">
      <alignment horizontal="left" vertical="center" wrapText="1"/>
    </xf>
    <xf numFmtId="0" fontId="2" fillId="0" borderId="50" xfId="0" applyFont="1" applyBorder="1" applyAlignment="1">
      <alignment horizontal="left" vertical="center" wrapText="1"/>
    </xf>
    <xf numFmtId="0" fontId="2" fillId="0" borderId="51" xfId="0" applyFont="1" applyBorder="1" applyAlignment="1">
      <alignment horizontal="left" vertical="center" wrapText="1"/>
    </xf>
    <xf numFmtId="0" fontId="1" fillId="0" borderId="5"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43"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1" fillId="0" borderId="30" xfId="0" applyFont="1" applyFill="1" applyBorder="1" applyAlignment="1" applyProtection="1">
      <alignment horizontal="left" vertical="center" wrapText="1"/>
    </xf>
    <xf numFmtId="0" fontId="1" fillId="0" borderId="34" xfId="0" applyFont="1" applyFill="1" applyBorder="1" applyAlignment="1" applyProtection="1">
      <alignment horizontal="left" vertical="center" wrapText="1"/>
    </xf>
  </cellXfs>
  <cellStyles count="4">
    <cellStyle name="Currency" xfId="1" builtinId="4"/>
    <cellStyle name="Hyperlink" xfId="2" builtinId="8"/>
    <cellStyle name="Normal" xfId="0" builtinId="0"/>
    <cellStyle name="Percent" xfId="3" builtinId="5"/>
  </cellStyles>
  <dxfs count="1">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666750</xdr:colOff>
      <xdr:row>51</xdr:row>
      <xdr:rowOff>228600</xdr:rowOff>
    </xdr:from>
    <xdr:to>
      <xdr:col>7</xdr:col>
      <xdr:colOff>203199</xdr:colOff>
      <xdr:row>75</xdr:row>
      <xdr:rowOff>132715</xdr:rowOff>
    </xdr:to>
    <xdr:sp macro="" textlink="">
      <xdr:nvSpPr>
        <xdr:cNvPr id="3" name="TextBox 2">
          <a:extLst>
            <a:ext uri="{FF2B5EF4-FFF2-40B4-BE49-F238E27FC236}">
              <a16:creationId xmlns:a16="http://schemas.microsoft.com/office/drawing/2014/main" id="{598CD7D1-C661-4A98-BE08-E720B57194C8}"/>
            </a:ext>
          </a:extLst>
        </xdr:cNvPr>
        <xdr:cNvSpPr txBox="1"/>
      </xdr:nvSpPr>
      <xdr:spPr>
        <a:xfrm>
          <a:off x="666750" y="12163425"/>
          <a:ext cx="9147174" cy="28473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Reviewer notes:</a:t>
          </a:r>
        </a:p>
        <a:p>
          <a:r>
            <a:rPr lang="en-US" sz="1100">
              <a:solidFill>
                <a:schemeClr val="bg1">
                  <a:lumMod val="50000"/>
                </a:schemeClr>
              </a:solidFill>
            </a:rPr>
            <a:t>Explain any differences between</a:t>
          </a:r>
          <a:r>
            <a:rPr lang="en-US" sz="1100" baseline="0">
              <a:solidFill>
                <a:schemeClr val="bg1">
                  <a:lumMod val="50000"/>
                </a:schemeClr>
              </a:solidFill>
            </a:rPr>
            <a:t> the figures on these tables and those in the application for funds. If costs and subsidies are higher than historical costs, explain (i.e. visitability, prevailing wage):</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mnhousing.gov/homeownership/buy-a-home---refinance.html" TargetMode="Externa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62"/>
  <sheetViews>
    <sheetView topLeftCell="A19" zoomScaleNormal="100" workbookViewId="0">
      <selection activeCell="F48" sqref="F48"/>
    </sheetView>
  </sheetViews>
  <sheetFormatPr defaultColWidth="9.109375" defaultRowHeight="13.8" x14ac:dyDescent="0.3"/>
  <cols>
    <col min="1" max="1" width="19.5546875" style="27" customWidth="1"/>
    <col min="2" max="2" width="23.5546875" style="27" customWidth="1"/>
    <col min="3" max="4" width="17.88671875" style="27" customWidth="1"/>
    <col min="5" max="5" width="17" style="27" customWidth="1"/>
    <col min="6" max="6" width="4" style="27" customWidth="1"/>
    <col min="7" max="7" width="40.109375" style="27" customWidth="1"/>
    <col min="8" max="9" width="17.88671875" style="27" customWidth="1"/>
    <col min="10" max="10" width="17" style="27" customWidth="1"/>
    <col min="11" max="11" width="76.44140625" style="27" bestFit="1" customWidth="1"/>
    <col min="12" max="12" width="9.109375" style="27" customWidth="1"/>
    <col min="13" max="16384" width="9.109375" style="27"/>
  </cols>
  <sheetData>
    <row r="1" spans="1:32" ht="25.2" customHeight="1" thickBot="1" x14ac:dyDescent="0.35">
      <c r="A1" s="258" t="s">
        <v>124</v>
      </c>
      <c r="B1" s="258"/>
      <c r="C1" s="258"/>
      <c r="D1" s="258"/>
      <c r="E1" s="258"/>
      <c r="F1" s="258"/>
      <c r="G1" s="258"/>
      <c r="H1" s="258"/>
      <c r="I1" s="258"/>
      <c r="J1" s="258"/>
    </row>
    <row r="2" spans="1:32" ht="18.75" customHeight="1" x14ac:dyDescent="0.3">
      <c r="A2" s="68" t="s">
        <v>20</v>
      </c>
      <c r="B2" s="259"/>
      <c r="C2" s="260"/>
      <c r="D2" s="260"/>
      <c r="E2" s="261"/>
      <c r="F2" s="69"/>
      <c r="G2" s="68" t="s">
        <v>21</v>
      </c>
      <c r="H2" s="262" t="s">
        <v>4</v>
      </c>
      <c r="I2" s="260"/>
      <c r="J2" s="261"/>
      <c r="K2" s="70"/>
      <c r="M2" s="32"/>
      <c r="N2" s="32"/>
      <c r="O2" s="32"/>
      <c r="P2" s="32"/>
      <c r="Q2" s="32"/>
      <c r="R2" s="32"/>
      <c r="S2" s="32"/>
      <c r="T2" s="32"/>
      <c r="U2" s="32"/>
      <c r="V2" s="32"/>
      <c r="W2" s="32"/>
      <c r="X2" s="32"/>
      <c r="Y2" s="32"/>
      <c r="Z2" s="32"/>
      <c r="AA2" s="32"/>
      <c r="AB2" s="32"/>
      <c r="AC2" s="32"/>
      <c r="AD2" s="32"/>
      <c r="AE2" s="32"/>
      <c r="AF2" s="32"/>
    </row>
    <row r="3" spans="1:32" ht="18.75" customHeight="1" thickBot="1" x14ac:dyDescent="0.35">
      <c r="A3" s="71" t="s">
        <v>22</v>
      </c>
      <c r="B3" s="263"/>
      <c r="C3" s="264"/>
      <c r="D3" s="264"/>
      <c r="E3" s="265"/>
      <c r="F3" s="72"/>
      <c r="G3" s="73" t="s">
        <v>23</v>
      </c>
      <c r="H3" s="263"/>
      <c r="I3" s="264"/>
      <c r="J3" s="265"/>
      <c r="K3" s="74"/>
      <c r="M3" s="32"/>
      <c r="N3" s="32"/>
      <c r="O3" s="32"/>
      <c r="P3" s="32"/>
      <c r="Q3" s="32"/>
      <c r="R3" s="32"/>
      <c r="S3" s="32"/>
      <c r="T3" s="32"/>
      <c r="U3" s="32"/>
      <c r="V3" s="32"/>
      <c r="W3" s="32"/>
      <c r="X3" s="32"/>
      <c r="Y3" s="32"/>
      <c r="Z3" s="32"/>
      <c r="AA3" s="32"/>
      <c r="AB3" s="32"/>
      <c r="AC3" s="32"/>
      <c r="AD3" s="32"/>
      <c r="AE3" s="32"/>
      <c r="AF3" s="32"/>
    </row>
    <row r="4" spans="1:32" s="51" customFormat="1" ht="18.75" customHeight="1" thickBot="1" x14ac:dyDescent="0.35">
      <c r="A4" s="75"/>
      <c r="B4" s="76"/>
      <c r="C4" s="76"/>
      <c r="D4" s="76"/>
      <c r="E4" s="76"/>
      <c r="F4" s="72"/>
      <c r="G4" s="77"/>
      <c r="H4" s="76"/>
      <c r="I4" s="76"/>
      <c r="J4" s="76"/>
      <c r="K4" s="74"/>
      <c r="M4" s="78"/>
      <c r="N4" s="78"/>
      <c r="O4" s="78"/>
      <c r="P4" s="78"/>
      <c r="Q4" s="78"/>
      <c r="R4" s="78"/>
      <c r="S4" s="78"/>
      <c r="T4" s="78"/>
      <c r="U4" s="78"/>
      <c r="V4" s="78"/>
      <c r="W4" s="78"/>
      <c r="X4" s="78"/>
      <c r="Y4" s="78"/>
      <c r="Z4" s="78"/>
      <c r="AA4" s="78"/>
      <c r="AB4" s="78"/>
      <c r="AC4" s="78"/>
      <c r="AD4" s="78"/>
      <c r="AE4" s="78"/>
      <c r="AF4" s="78"/>
    </row>
    <row r="5" spans="1:32" s="51" customFormat="1" ht="18.75" customHeight="1" thickBot="1" x14ac:dyDescent="0.35">
      <c r="A5" s="266" t="s">
        <v>24</v>
      </c>
      <c r="B5" s="267"/>
      <c r="C5" s="267"/>
      <c r="D5" s="267"/>
      <c r="E5" s="268"/>
      <c r="F5" s="72"/>
      <c r="G5" s="77"/>
      <c r="H5" s="76"/>
      <c r="I5" s="76"/>
      <c r="J5" s="76"/>
      <c r="K5" s="74"/>
      <c r="M5" s="78"/>
      <c r="N5" s="78"/>
      <c r="O5" s="78"/>
      <c r="P5" s="78"/>
      <c r="Q5" s="78"/>
      <c r="R5" s="78"/>
      <c r="S5" s="78"/>
      <c r="T5" s="78"/>
      <c r="U5" s="78"/>
      <c r="V5" s="78"/>
      <c r="W5" s="78"/>
      <c r="X5" s="78"/>
      <c r="Y5" s="78"/>
      <c r="Z5" s="78"/>
      <c r="AA5" s="78"/>
      <c r="AB5" s="78"/>
      <c r="AC5" s="78"/>
      <c r="AD5" s="78"/>
      <c r="AE5" s="78"/>
      <c r="AF5" s="78"/>
    </row>
    <row r="6" spans="1:32" s="51" customFormat="1" ht="28.2" thickBot="1" x14ac:dyDescent="0.35">
      <c r="A6" s="79" t="s">
        <v>25</v>
      </c>
      <c r="B6" s="80">
        <f>I18</f>
        <v>0</v>
      </c>
      <c r="C6" s="271" t="s">
        <v>26</v>
      </c>
      <c r="D6" s="272"/>
      <c r="E6" s="81">
        <f>I27+I28</f>
        <v>0</v>
      </c>
      <c r="F6" s="72"/>
      <c r="G6" s="82" t="s">
        <v>110</v>
      </c>
      <c r="H6" s="82" t="s">
        <v>27</v>
      </c>
      <c r="I6" s="82" t="s">
        <v>28</v>
      </c>
      <c r="J6" s="82" t="s">
        <v>29</v>
      </c>
      <c r="K6" s="74"/>
      <c r="M6" s="78"/>
      <c r="N6" s="78"/>
      <c r="O6" s="78"/>
      <c r="P6" s="78"/>
      <c r="Q6" s="78"/>
      <c r="R6" s="78"/>
      <c r="S6" s="78"/>
      <c r="T6" s="78"/>
      <c r="U6" s="78"/>
      <c r="V6" s="78"/>
      <c r="W6" s="78"/>
      <c r="X6" s="78"/>
      <c r="Y6" s="78"/>
      <c r="Z6" s="78"/>
      <c r="AA6" s="78"/>
      <c r="AB6" s="78"/>
      <c r="AC6" s="78"/>
      <c r="AD6" s="78"/>
      <c r="AE6" s="78"/>
      <c r="AF6" s="78"/>
    </row>
    <row r="7" spans="1:32" s="51" customFormat="1" ht="18.75" customHeight="1" x14ac:dyDescent="0.3">
      <c r="A7" s="83" t="s">
        <v>30</v>
      </c>
      <c r="B7" s="84">
        <f>I27</f>
        <v>0</v>
      </c>
      <c r="C7" s="273" t="s">
        <v>31</v>
      </c>
      <c r="D7" s="274"/>
      <c r="E7" s="84">
        <f>D27</f>
        <v>0</v>
      </c>
      <c r="F7" s="72"/>
      <c r="G7" s="85" t="s">
        <v>32</v>
      </c>
      <c r="H7" s="144">
        <v>0</v>
      </c>
      <c r="I7" s="144">
        <v>0</v>
      </c>
      <c r="J7" s="144">
        <f>I7*$B$9</f>
        <v>0</v>
      </c>
      <c r="K7" s="74"/>
      <c r="M7" s="78"/>
      <c r="N7" s="78"/>
      <c r="O7" s="78"/>
      <c r="P7" s="78"/>
      <c r="Q7" s="78"/>
      <c r="R7" s="78"/>
      <c r="S7" s="78"/>
      <c r="T7" s="78"/>
      <c r="U7" s="78"/>
      <c r="V7" s="78"/>
      <c r="W7" s="78"/>
      <c r="X7" s="78"/>
      <c r="Y7" s="78"/>
      <c r="Z7" s="78"/>
      <c r="AA7" s="78"/>
      <c r="AB7" s="78"/>
      <c r="AC7" s="78"/>
      <c r="AD7" s="78"/>
      <c r="AE7" s="78"/>
      <c r="AF7" s="78"/>
    </row>
    <row r="8" spans="1:32" s="51" customFormat="1" ht="18.75" customHeight="1" x14ac:dyDescent="0.3">
      <c r="A8" s="86" t="s">
        <v>33</v>
      </c>
      <c r="B8" s="87">
        <f>I24</f>
        <v>0</v>
      </c>
      <c r="C8" s="275" t="s">
        <v>34</v>
      </c>
      <c r="D8" s="276"/>
      <c r="E8" s="84">
        <f>I31</f>
        <v>0</v>
      </c>
      <c r="F8" s="72"/>
      <c r="G8" s="88" t="s">
        <v>35</v>
      </c>
      <c r="H8" s="145">
        <v>0</v>
      </c>
      <c r="I8" s="145">
        <v>0</v>
      </c>
      <c r="J8" s="145">
        <f>I8*$B$9</f>
        <v>0</v>
      </c>
      <c r="K8" s="74"/>
      <c r="M8" s="78"/>
      <c r="N8" s="78"/>
      <c r="O8" s="78"/>
      <c r="P8" s="78"/>
      <c r="Q8" s="78"/>
      <c r="R8" s="78"/>
      <c r="S8" s="78"/>
      <c r="T8" s="78"/>
      <c r="U8" s="78"/>
      <c r="V8" s="78"/>
      <c r="W8" s="78"/>
      <c r="X8" s="78"/>
      <c r="Y8" s="78"/>
      <c r="Z8" s="78"/>
      <c r="AA8" s="78"/>
      <c r="AB8" s="78"/>
      <c r="AC8" s="78"/>
      <c r="AD8" s="78"/>
      <c r="AE8" s="78"/>
      <c r="AF8" s="78"/>
    </row>
    <row r="9" spans="1:32" s="51" customFormat="1" ht="18.75" customHeight="1" thickBot="1" x14ac:dyDescent="0.35">
      <c r="A9" s="89" t="s">
        <v>36</v>
      </c>
      <c r="B9" s="146">
        <v>0</v>
      </c>
      <c r="C9" s="277" t="s">
        <v>37</v>
      </c>
      <c r="D9" s="278"/>
      <c r="E9" s="146">
        <v>0</v>
      </c>
      <c r="F9" s="72"/>
      <c r="G9" s="88" t="s">
        <v>38</v>
      </c>
      <c r="H9" s="145">
        <v>0</v>
      </c>
      <c r="I9" s="145">
        <v>0</v>
      </c>
      <c r="J9" s="145">
        <f>I9*$B$9</f>
        <v>0</v>
      </c>
      <c r="K9" s="74"/>
      <c r="L9" s="78"/>
      <c r="M9" s="78"/>
      <c r="N9" s="78"/>
      <c r="O9" s="78"/>
      <c r="P9" s="78"/>
      <c r="Q9" s="78"/>
      <c r="R9" s="78"/>
      <c r="S9" s="78"/>
      <c r="T9" s="78"/>
      <c r="U9" s="78"/>
      <c r="V9" s="78"/>
      <c r="W9" s="78"/>
      <c r="X9" s="78"/>
      <c r="Y9" s="78"/>
      <c r="Z9" s="78"/>
      <c r="AA9" s="78"/>
      <c r="AB9" s="78"/>
      <c r="AC9" s="78"/>
      <c r="AD9" s="78"/>
      <c r="AE9" s="78"/>
      <c r="AF9" s="78"/>
    </row>
    <row r="10" spans="1:32" s="51" customFormat="1" ht="18.75" customHeight="1" thickBot="1" x14ac:dyDescent="0.35">
      <c r="A10" s="75"/>
      <c r="B10" s="76"/>
      <c r="C10" s="76"/>
      <c r="D10" s="76"/>
      <c r="E10" s="76"/>
      <c r="F10" s="72"/>
      <c r="G10" s="90" t="s">
        <v>39</v>
      </c>
      <c r="H10" s="145">
        <v>0</v>
      </c>
      <c r="I10" s="145">
        <v>0</v>
      </c>
      <c r="J10" s="145">
        <f>I10*$B$9</f>
        <v>0</v>
      </c>
      <c r="K10" s="74"/>
      <c r="L10" s="78"/>
      <c r="M10" s="78"/>
      <c r="N10" s="78"/>
      <c r="O10" s="78"/>
      <c r="P10" s="78"/>
      <c r="Q10" s="78"/>
      <c r="R10" s="78"/>
      <c r="S10" s="78"/>
      <c r="T10" s="78"/>
      <c r="U10" s="78"/>
      <c r="V10" s="78"/>
      <c r="W10" s="78"/>
      <c r="X10" s="78"/>
      <c r="Y10" s="78"/>
      <c r="Z10" s="78"/>
      <c r="AA10" s="78"/>
      <c r="AB10" s="78"/>
      <c r="AC10" s="78"/>
      <c r="AD10" s="78"/>
      <c r="AE10" s="78"/>
      <c r="AF10" s="78"/>
    </row>
    <row r="11" spans="1:32" s="51" customFormat="1" ht="18.75" customHeight="1" thickBot="1" x14ac:dyDescent="0.35">
      <c r="A11" s="235" t="s">
        <v>109</v>
      </c>
      <c r="B11" s="236"/>
      <c r="C11" s="91" t="s">
        <v>27</v>
      </c>
      <c r="D11" s="136" t="s">
        <v>28</v>
      </c>
      <c r="E11" s="91" t="s">
        <v>29</v>
      </c>
      <c r="F11" s="72"/>
      <c r="G11" s="88" t="s">
        <v>40</v>
      </c>
      <c r="H11" s="145">
        <v>0</v>
      </c>
      <c r="I11" s="145">
        <v>0</v>
      </c>
      <c r="J11" s="147">
        <f>I11*$B$9</f>
        <v>0</v>
      </c>
      <c r="K11" s="74"/>
      <c r="L11" s="78"/>
      <c r="M11" s="78"/>
      <c r="N11" s="78"/>
      <c r="O11" s="78"/>
      <c r="P11" s="78"/>
      <c r="Q11" s="78"/>
      <c r="R11" s="78"/>
      <c r="S11" s="78"/>
      <c r="T11" s="78"/>
      <c r="U11" s="78"/>
      <c r="V11" s="78"/>
      <c r="W11" s="78"/>
      <c r="X11" s="78"/>
      <c r="Y11" s="78"/>
      <c r="Z11" s="78"/>
      <c r="AA11" s="78"/>
      <c r="AB11" s="78"/>
      <c r="AC11" s="78"/>
      <c r="AD11" s="78"/>
      <c r="AE11" s="78"/>
      <c r="AF11" s="78"/>
    </row>
    <row r="12" spans="1:32" s="51" customFormat="1" ht="27.6" x14ac:dyDescent="0.3">
      <c r="A12" s="279" t="s">
        <v>127</v>
      </c>
      <c r="B12" s="280"/>
      <c r="C12" s="148">
        <v>0</v>
      </c>
      <c r="D12" s="148">
        <v>0</v>
      </c>
      <c r="E12" s="149">
        <f>D12*$B$9</f>
        <v>0</v>
      </c>
      <c r="F12" s="72"/>
      <c r="G12" s="205" t="s">
        <v>111</v>
      </c>
      <c r="H12" s="150">
        <v>0</v>
      </c>
      <c r="I12" s="150">
        <v>0</v>
      </c>
      <c r="J12" s="253"/>
      <c r="K12" s="74"/>
      <c r="L12" s="78"/>
      <c r="M12" s="78"/>
      <c r="N12" s="78"/>
      <c r="O12" s="78"/>
      <c r="P12" s="78"/>
      <c r="Q12" s="78"/>
      <c r="R12" s="78"/>
      <c r="S12" s="78"/>
      <c r="T12" s="78"/>
      <c r="U12" s="78"/>
      <c r="V12" s="78"/>
      <c r="W12" s="78"/>
      <c r="X12" s="78"/>
      <c r="Y12" s="78"/>
      <c r="Z12" s="78"/>
      <c r="AA12" s="78"/>
      <c r="AB12" s="78"/>
      <c r="AC12" s="78"/>
      <c r="AD12" s="78"/>
      <c r="AE12" s="78"/>
      <c r="AF12" s="78"/>
    </row>
    <row r="13" spans="1:32" s="32" customFormat="1" ht="18.600000000000001" customHeight="1" x14ac:dyDescent="0.3">
      <c r="A13" s="269" t="s">
        <v>128</v>
      </c>
      <c r="B13" s="270"/>
      <c r="C13" s="151">
        <v>0</v>
      </c>
      <c r="D13" s="151">
        <v>0</v>
      </c>
      <c r="E13" s="172">
        <f>D13*$B$9</f>
        <v>0</v>
      </c>
      <c r="F13" s="76"/>
      <c r="G13" s="205" t="s">
        <v>104</v>
      </c>
      <c r="H13" s="140" t="e">
        <f>-((H12-H11)/H12)</f>
        <v>#DIV/0!</v>
      </c>
      <c r="I13" s="140" t="e">
        <f>-((I12-I11)/I12)</f>
        <v>#DIV/0!</v>
      </c>
      <c r="J13" s="254"/>
      <c r="K13" s="76"/>
      <c r="V13" s="92"/>
      <c r="W13" s="92"/>
      <c r="X13" s="92"/>
      <c r="Y13" s="92"/>
      <c r="Z13" s="92"/>
      <c r="AA13" s="92"/>
      <c r="AB13" s="92"/>
      <c r="AC13" s="92"/>
      <c r="AD13" s="92"/>
      <c r="AE13" s="92"/>
    </row>
    <row r="14" spans="1:32" s="32" customFormat="1" ht="27.6" x14ac:dyDescent="0.3">
      <c r="A14" s="281" t="s">
        <v>131</v>
      </c>
      <c r="B14" s="282"/>
      <c r="C14" s="180">
        <f>SUM(C12:C13)</f>
        <v>0</v>
      </c>
      <c r="D14" s="180">
        <f>SUM(D12:D13)</f>
        <v>0</v>
      </c>
      <c r="E14" s="206">
        <f>D14*$B$9</f>
        <v>0</v>
      </c>
      <c r="F14" s="76"/>
      <c r="G14" s="205" t="s">
        <v>135</v>
      </c>
      <c r="H14" s="152">
        <v>0</v>
      </c>
      <c r="I14" s="152">
        <v>0</v>
      </c>
      <c r="J14" s="254"/>
      <c r="K14" s="76"/>
      <c r="V14" s="92"/>
      <c r="W14" s="92"/>
      <c r="X14" s="92"/>
      <c r="Y14" s="92"/>
      <c r="Z14" s="92"/>
      <c r="AA14" s="92"/>
      <c r="AB14" s="92"/>
      <c r="AC14" s="92"/>
      <c r="AD14" s="92"/>
      <c r="AE14" s="92"/>
    </row>
    <row r="15" spans="1:32" ht="25.2" customHeight="1" x14ac:dyDescent="0.3">
      <c r="A15" s="231" t="s">
        <v>136</v>
      </c>
      <c r="B15" s="232"/>
      <c r="C15" s="207">
        <v>0</v>
      </c>
      <c r="D15" s="207">
        <v>0</v>
      </c>
      <c r="E15" s="283"/>
      <c r="F15" s="208"/>
      <c r="G15" s="205" t="s">
        <v>137</v>
      </c>
      <c r="H15" s="140" t="e">
        <f>-((H14-H11)/H14)</f>
        <v>#DIV/0!</v>
      </c>
      <c r="I15" s="140" t="e">
        <f>-((I14-I11)/I14)</f>
        <v>#DIV/0!</v>
      </c>
      <c r="J15" s="255"/>
      <c r="K15" s="92"/>
    </row>
    <row r="16" spans="1:32" ht="18.75" customHeight="1" x14ac:dyDescent="0.3">
      <c r="A16" s="231" t="s">
        <v>41</v>
      </c>
      <c r="B16" s="232"/>
      <c r="C16" s="153" t="e">
        <f>-((C15-(C14))/C15)</f>
        <v>#DIV/0!</v>
      </c>
      <c r="D16" s="140" t="e">
        <f>-((D15-(D14))/D15)</f>
        <v>#DIV/0!</v>
      </c>
      <c r="E16" s="284"/>
      <c r="F16" s="209"/>
      <c r="G16" s="93" t="s">
        <v>43</v>
      </c>
      <c r="H16" s="145">
        <v>0</v>
      </c>
      <c r="I16" s="145">
        <v>0</v>
      </c>
      <c r="J16" s="155">
        <f>I16*$B$9</f>
        <v>0</v>
      </c>
      <c r="K16" s="32"/>
    </row>
    <row r="17" spans="1:11" ht="18.600000000000001" customHeight="1" thickBot="1" x14ac:dyDescent="0.35">
      <c r="A17" s="229" t="s">
        <v>42</v>
      </c>
      <c r="B17" s="230"/>
      <c r="C17" s="154">
        <v>0</v>
      </c>
      <c r="D17" s="151">
        <v>0</v>
      </c>
      <c r="E17" s="285"/>
      <c r="F17" s="209"/>
      <c r="G17" s="94" t="s">
        <v>44</v>
      </c>
      <c r="H17" s="161">
        <v>0</v>
      </c>
      <c r="I17" s="161">
        <v>0</v>
      </c>
      <c r="J17" s="161">
        <f>I17*$B$9</f>
        <v>0</v>
      </c>
      <c r="K17" s="32"/>
    </row>
    <row r="18" spans="1:11" ht="18.75" customHeight="1" thickBot="1" x14ac:dyDescent="0.35">
      <c r="A18" s="156" t="s">
        <v>90</v>
      </c>
      <c r="B18" s="157" t="s">
        <v>91</v>
      </c>
      <c r="C18" s="158">
        <v>0</v>
      </c>
      <c r="D18" s="159">
        <v>0</v>
      </c>
      <c r="E18" s="160">
        <f t="shared" ref="E18:E22" si="0">D18*$B$9</f>
        <v>0</v>
      </c>
      <c r="F18" s="209"/>
      <c r="G18" s="6" t="s">
        <v>45</v>
      </c>
      <c r="H18" s="7">
        <f>SUM(H7:H11)+H17</f>
        <v>0</v>
      </c>
      <c r="I18" s="7">
        <f>SUM(I7:I11)+I17</f>
        <v>0</v>
      </c>
      <c r="J18" s="7">
        <f>I18*$B$9</f>
        <v>0</v>
      </c>
      <c r="K18" s="32"/>
    </row>
    <row r="19" spans="1:11" s="25" customFormat="1" ht="18.75" customHeight="1" x14ac:dyDescent="0.3">
      <c r="A19" s="156" t="s">
        <v>90</v>
      </c>
      <c r="B19" s="157" t="s">
        <v>91</v>
      </c>
      <c r="C19" s="158">
        <v>0</v>
      </c>
      <c r="D19" s="159">
        <v>0</v>
      </c>
      <c r="E19" s="162">
        <f t="shared" si="0"/>
        <v>0</v>
      </c>
      <c r="F19" s="208"/>
      <c r="G19" s="202" t="s">
        <v>112</v>
      </c>
      <c r="H19" s="210">
        <v>0</v>
      </c>
      <c r="I19" s="210">
        <v>0</v>
      </c>
      <c r="J19" s="256"/>
    </row>
    <row r="20" spans="1:11" ht="18.75" customHeight="1" x14ac:dyDescent="0.3">
      <c r="A20" s="156" t="s">
        <v>90</v>
      </c>
      <c r="B20" s="157" t="s">
        <v>91</v>
      </c>
      <c r="C20" s="158">
        <v>0</v>
      </c>
      <c r="D20" s="159">
        <v>0</v>
      </c>
      <c r="E20" s="162">
        <f t="shared" si="0"/>
        <v>0</v>
      </c>
      <c r="F20" s="209"/>
      <c r="G20" s="203" t="s">
        <v>41</v>
      </c>
      <c r="H20" s="204" t="e">
        <f>-((H19-H18)/H19)</f>
        <v>#DIV/0!</v>
      </c>
      <c r="I20" s="204" t="e">
        <f>-((I19-I18)/I19)</f>
        <v>#DIV/0!</v>
      </c>
      <c r="J20" s="254"/>
    </row>
    <row r="21" spans="1:11" ht="18.75" customHeight="1" x14ac:dyDescent="0.3">
      <c r="A21" s="156" t="s">
        <v>90</v>
      </c>
      <c r="B21" s="157" t="s">
        <v>91</v>
      </c>
      <c r="C21" s="158">
        <v>0</v>
      </c>
      <c r="D21" s="159">
        <v>0</v>
      </c>
      <c r="E21" s="162">
        <f t="shared" si="0"/>
        <v>0</v>
      </c>
      <c r="F21" s="209"/>
      <c r="G21" s="211" t="s">
        <v>129</v>
      </c>
      <c r="H21" s="212">
        <v>0</v>
      </c>
      <c r="I21" s="212">
        <v>0</v>
      </c>
      <c r="J21" s="254"/>
    </row>
    <row r="22" spans="1:11" ht="18.75" customHeight="1" thickBot="1" x14ac:dyDescent="0.35">
      <c r="A22" s="214" t="s">
        <v>90</v>
      </c>
      <c r="B22" s="215" t="s">
        <v>91</v>
      </c>
      <c r="C22" s="158">
        <v>0</v>
      </c>
      <c r="D22" s="159">
        <v>0</v>
      </c>
      <c r="E22" s="166">
        <f t="shared" si="0"/>
        <v>0</v>
      </c>
      <c r="F22" s="209"/>
      <c r="G22" s="213" t="s">
        <v>130</v>
      </c>
      <c r="H22" s="163" t="e">
        <f>-((H21-H18)/H21)</f>
        <v>#DIV/0!</v>
      </c>
      <c r="I22" s="163" t="e">
        <f>-((I21-I18)/I21)</f>
        <v>#DIV/0!</v>
      </c>
      <c r="J22" s="257"/>
    </row>
    <row r="23" spans="1:11" ht="18.75" customHeight="1" thickBot="1" x14ac:dyDescent="0.35">
      <c r="A23" s="164" t="s">
        <v>90</v>
      </c>
      <c r="B23" s="165" t="s">
        <v>91</v>
      </c>
      <c r="C23" s="199"/>
      <c r="D23" s="200"/>
      <c r="E23" s="201"/>
      <c r="F23" s="32"/>
    </row>
    <row r="24" spans="1:11" ht="18.75" customHeight="1" thickBot="1" x14ac:dyDescent="0.35">
      <c r="A24" s="227" t="s">
        <v>46</v>
      </c>
      <c r="B24" s="228"/>
      <c r="C24" s="8">
        <f>SUM(C12:C13,C17:C22)</f>
        <v>0</v>
      </c>
      <c r="D24" s="8">
        <f>SUM(D12:D13,D17:D22)</f>
        <v>0</v>
      </c>
      <c r="E24" s="8">
        <f>SUM(E12:E13,E17:E22)</f>
        <v>0</v>
      </c>
      <c r="F24" s="32"/>
      <c r="G24" s="135" t="s">
        <v>47</v>
      </c>
      <c r="H24" s="9">
        <f>H18-$B$7</f>
        <v>0</v>
      </c>
      <c r="I24" s="9">
        <f>I18-$B$7</f>
        <v>0</v>
      </c>
      <c r="J24" s="10">
        <f>I24*$B$9</f>
        <v>0</v>
      </c>
    </row>
    <row r="25" spans="1:11" ht="18.75" customHeight="1" thickBot="1" x14ac:dyDescent="0.35">
      <c r="A25" s="95"/>
      <c r="B25" s="95"/>
      <c r="C25" s="95"/>
      <c r="D25" s="96"/>
      <c r="E25" s="96"/>
      <c r="F25" s="32"/>
      <c r="G25" s="134"/>
    </row>
    <row r="26" spans="1:11" ht="18.75" customHeight="1" thickBot="1" x14ac:dyDescent="0.35">
      <c r="A26" s="235" t="s">
        <v>114</v>
      </c>
      <c r="B26" s="236"/>
      <c r="C26" s="91" t="s">
        <v>27</v>
      </c>
      <c r="D26" s="167" t="s">
        <v>28</v>
      </c>
      <c r="E26" s="91" t="s">
        <v>29</v>
      </c>
      <c r="G26" s="168" t="s">
        <v>113</v>
      </c>
      <c r="H26" s="91" t="s">
        <v>27</v>
      </c>
      <c r="I26" s="167" t="s">
        <v>28</v>
      </c>
      <c r="J26" s="91" t="s">
        <v>29</v>
      </c>
    </row>
    <row r="27" spans="1:11" ht="18.75" customHeight="1" x14ac:dyDescent="0.3">
      <c r="A27" s="97" t="s">
        <v>48</v>
      </c>
      <c r="B27" s="98"/>
      <c r="C27" s="176">
        <f>'Affordability Gap'!F15</f>
        <v>0</v>
      </c>
      <c r="D27" s="169">
        <v>0</v>
      </c>
      <c r="E27" s="99"/>
      <c r="F27" s="32"/>
      <c r="G27" s="97" t="s">
        <v>49</v>
      </c>
      <c r="H27" s="176">
        <f>'Affordability Gap'!F8</f>
        <v>0</v>
      </c>
      <c r="I27" s="177">
        <v>0</v>
      </c>
      <c r="J27" s="250"/>
    </row>
    <row r="28" spans="1:11" ht="18.75" customHeight="1" thickBot="1" x14ac:dyDescent="0.35">
      <c r="A28" s="100" t="s">
        <v>50</v>
      </c>
      <c r="B28" s="101"/>
      <c r="C28" s="176">
        <f>'Affordability Gap'!F16</f>
        <v>0</v>
      </c>
      <c r="D28" s="169">
        <v>0</v>
      </c>
      <c r="E28" s="176">
        <f>D28*$E$9</f>
        <v>0</v>
      </c>
      <c r="F28" s="32"/>
      <c r="G28" s="102" t="s">
        <v>51</v>
      </c>
      <c r="H28" s="170">
        <f>'Affordability Gap'!F9</f>
        <v>0</v>
      </c>
      <c r="I28" s="171">
        <v>0</v>
      </c>
      <c r="J28" s="251"/>
    </row>
    <row r="29" spans="1:11" ht="18.75" customHeight="1" thickBot="1" x14ac:dyDescent="0.35">
      <c r="A29" s="174" t="s">
        <v>52</v>
      </c>
      <c r="B29" s="175"/>
      <c r="C29" s="176">
        <f>'Affordability Gap'!F17</f>
        <v>0</v>
      </c>
      <c r="D29" s="169">
        <v>0</v>
      </c>
      <c r="E29" s="176">
        <f>D29*$E$9</f>
        <v>0</v>
      </c>
      <c r="F29" s="32"/>
      <c r="G29" s="135" t="s">
        <v>53</v>
      </c>
      <c r="H29" s="11">
        <f>SUM(H27:H28)</f>
        <v>0</v>
      </c>
      <c r="I29" s="11">
        <f>SUM(I27:I28)</f>
        <v>0</v>
      </c>
      <c r="J29" s="252"/>
    </row>
    <row r="30" spans="1:11" ht="6.6" customHeight="1" thickBot="1" x14ac:dyDescent="0.35">
      <c r="A30" s="239" t="s">
        <v>122</v>
      </c>
      <c r="B30" s="240"/>
      <c r="C30" s="246">
        <f>'Affordability Gap'!F18</f>
        <v>0</v>
      </c>
      <c r="D30" s="248">
        <v>0</v>
      </c>
      <c r="E30" s="246">
        <f>D30*$E$9</f>
        <v>0</v>
      </c>
      <c r="G30" s="173"/>
      <c r="H30" s="138"/>
      <c r="I30" s="138"/>
      <c r="J30" s="139"/>
    </row>
    <row r="31" spans="1:11" ht="19.2" customHeight="1" thickBot="1" x14ac:dyDescent="0.35">
      <c r="A31" s="241"/>
      <c r="B31" s="242"/>
      <c r="C31" s="247"/>
      <c r="D31" s="249"/>
      <c r="E31" s="247"/>
      <c r="G31" s="178" t="s">
        <v>116</v>
      </c>
      <c r="H31" s="11">
        <f>H29-C27</f>
        <v>0</v>
      </c>
      <c r="I31" s="11">
        <f>I29-D27</f>
        <v>0</v>
      </c>
      <c r="J31" s="10">
        <f>I31*$E$9</f>
        <v>0</v>
      </c>
    </row>
    <row r="32" spans="1:11" ht="18.600000000000001" customHeight="1" thickBot="1" x14ac:dyDescent="0.35">
      <c r="A32" s="229" t="s">
        <v>123</v>
      </c>
      <c r="B32" s="230"/>
      <c r="C32" s="176">
        <f>'Affordability Gap'!F19</f>
        <v>0</v>
      </c>
      <c r="D32" s="179">
        <v>0</v>
      </c>
      <c r="E32" s="172">
        <f>D32*$E$9</f>
        <v>0</v>
      </c>
      <c r="F32" s="32"/>
      <c r="G32" s="137"/>
      <c r="H32" s="128"/>
      <c r="I32" s="128"/>
      <c r="J32" s="129"/>
    </row>
    <row r="33" spans="1:11" ht="18.75" customHeight="1" thickBot="1" x14ac:dyDescent="0.35">
      <c r="A33" s="237" t="s">
        <v>105</v>
      </c>
      <c r="B33" s="238"/>
      <c r="C33" s="180">
        <f>SUM(C30:C32)</f>
        <v>0</v>
      </c>
      <c r="D33" s="180">
        <f>SUM(D30:D32)</f>
        <v>0</v>
      </c>
      <c r="E33" s="172">
        <f>D33*$E$9</f>
        <v>0</v>
      </c>
      <c r="F33" s="32"/>
      <c r="G33" s="168" t="s">
        <v>100</v>
      </c>
      <c r="H33" s="91" t="s">
        <v>27</v>
      </c>
      <c r="I33" s="167" t="s">
        <v>28</v>
      </c>
      <c r="J33" s="91" t="s">
        <v>29</v>
      </c>
    </row>
    <row r="34" spans="1:11" ht="30" customHeight="1" x14ac:dyDescent="0.3">
      <c r="A34" s="231" t="s">
        <v>138</v>
      </c>
      <c r="B34" s="232"/>
      <c r="C34" s="207">
        <v>0</v>
      </c>
      <c r="D34" s="207">
        <v>0</v>
      </c>
      <c r="E34" s="243"/>
      <c r="F34" s="32"/>
      <c r="G34" s="97" t="s">
        <v>101</v>
      </c>
      <c r="H34" s="176">
        <f>SUM(C30:C32)</f>
        <v>0</v>
      </c>
      <c r="I34" s="177">
        <v>0</v>
      </c>
      <c r="J34" s="176">
        <f>I34*$E$9</f>
        <v>0</v>
      </c>
    </row>
    <row r="35" spans="1:11" ht="18.75" customHeight="1" thickBot="1" x14ac:dyDescent="0.35">
      <c r="A35" s="233" t="s">
        <v>41</v>
      </c>
      <c r="B35" s="234"/>
      <c r="C35" s="153" t="e">
        <f>-((C34-(C33))/C34)</f>
        <v>#DIV/0!</v>
      </c>
      <c r="D35" s="140" t="e">
        <f>-((D34-(D33))/D34)</f>
        <v>#DIV/0!</v>
      </c>
      <c r="E35" s="244"/>
      <c r="F35" s="32"/>
      <c r="G35" s="102" t="s">
        <v>102</v>
      </c>
      <c r="H35" s="170">
        <f>'Affordability Gap'!F35</f>
        <v>0</v>
      </c>
      <c r="I35" s="171">
        <v>0</v>
      </c>
      <c r="J35" s="170">
        <f>I35*$E$9</f>
        <v>0</v>
      </c>
    </row>
    <row r="36" spans="1:11" s="25" customFormat="1" ht="18.75" customHeight="1" thickBot="1" x14ac:dyDescent="0.35">
      <c r="A36" s="229" t="s">
        <v>58</v>
      </c>
      <c r="B36" s="230"/>
      <c r="C36" s="194">
        <f>'Affordability Gap'!F20</f>
        <v>0</v>
      </c>
      <c r="D36" s="225">
        <v>0</v>
      </c>
      <c r="E36" s="245"/>
      <c r="F36" s="92"/>
      <c r="G36" s="135" t="s">
        <v>103</v>
      </c>
      <c r="H36" s="9">
        <f>SUM(H34:H35)</f>
        <v>0</v>
      </c>
      <c r="I36" s="9">
        <f>SUM(I34:I35)</f>
        <v>0</v>
      </c>
      <c r="J36" s="9">
        <f>I36*$E$9</f>
        <v>0</v>
      </c>
      <c r="K36" s="103"/>
    </row>
    <row r="37" spans="1:11" ht="18.75" customHeight="1" thickBot="1" x14ac:dyDescent="0.35">
      <c r="A37" s="229" t="s">
        <v>59</v>
      </c>
      <c r="B37" s="230"/>
      <c r="C37" s="192">
        <f>'Affordability Gap'!F21</f>
        <v>0</v>
      </c>
      <c r="D37" s="193">
        <v>0</v>
      </c>
      <c r="E37" s="194">
        <f t="shared" ref="E37:E45" si="1">D37*$E$9</f>
        <v>0</v>
      </c>
      <c r="F37" s="32"/>
      <c r="G37" s="134"/>
      <c r="K37" s="104"/>
    </row>
    <row r="38" spans="1:11" ht="18.75" customHeight="1" thickBot="1" x14ac:dyDescent="0.35">
      <c r="A38" s="181" t="str">
        <f>'Affordability Gap'!A22</f>
        <v>Select to Enter</v>
      </c>
      <c r="B38" s="157" t="str">
        <f>'Affordability Gap'!B22</f>
        <v>[enter name of source]</v>
      </c>
      <c r="C38" s="195">
        <f>'Affordability Gap'!F22</f>
        <v>0</v>
      </c>
      <c r="D38" s="196">
        <v>0</v>
      </c>
      <c r="E38" s="195">
        <f>D38*$E$9</f>
        <v>0</v>
      </c>
      <c r="F38" s="32"/>
      <c r="G38" s="141" t="s">
        <v>115</v>
      </c>
      <c r="H38" s="142" t="s">
        <v>55</v>
      </c>
      <c r="I38" s="142" t="s">
        <v>56</v>
      </c>
      <c r="J38" s="143" t="s">
        <v>57</v>
      </c>
      <c r="K38" s="104"/>
    </row>
    <row r="39" spans="1:11" ht="18.75" customHeight="1" x14ac:dyDescent="0.3">
      <c r="A39" s="181" t="str">
        <f>'Affordability Gap'!A23</f>
        <v>Select to Enter</v>
      </c>
      <c r="B39" s="157" t="str">
        <f>'Affordability Gap'!B23</f>
        <v>[enter name of source]</v>
      </c>
      <c r="C39" s="195">
        <f>'Affordability Gap'!F23</f>
        <v>0</v>
      </c>
      <c r="D39" s="196">
        <v>0</v>
      </c>
      <c r="E39" s="195">
        <f t="shared" si="1"/>
        <v>0</v>
      </c>
      <c r="F39" s="32"/>
      <c r="G39" s="182" t="str">
        <f>'Leverage Sources'!B7</f>
        <v>Click to Enter</v>
      </c>
      <c r="H39" s="183">
        <f>'Leverage Sources'!D7</f>
        <v>0</v>
      </c>
      <c r="I39" s="184" t="str">
        <f>'Leverage Sources'!A7</f>
        <v>Click to Enter</v>
      </c>
      <c r="J39" s="185" t="str">
        <f>'Leverage Sources'!E7</f>
        <v>Click to Enter</v>
      </c>
      <c r="K39" s="104"/>
    </row>
    <row r="40" spans="1:11" ht="18.75" customHeight="1" x14ac:dyDescent="0.3">
      <c r="A40" s="181" t="str">
        <f>'Affordability Gap'!A24</f>
        <v>Select to Enter</v>
      </c>
      <c r="B40" s="157" t="str">
        <f>'Affordability Gap'!B24</f>
        <v>[enter name of source]</v>
      </c>
      <c r="C40" s="195">
        <f>'Affordability Gap'!F24</f>
        <v>0</v>
      </c>
      <c r="D40" s="196">
        <v>0</v>
      </c>
      <c r="E40" s="195">
        <f t="shared" si="1"/>
        <v>0</v>
      </c>
      <c r="F40" s="32"/>
      <c r="G40" s="186" t="str">
        <f>'Leverage Sources'!B8</f>
        <v>Click to Enter</v>
      </c>
      <c r="H40" s="187">
        <f>'Leverage Sources'!D8</f>
        <v>0</v>
      </c>
      <c r="I40" s="188" t="str">
        <f>'Leverage Sources'!A8</f>
        <v>Click to Enter</v>
      </c>
      <c r="J40" s="189" t="str">
        <f>'Leverage Sources'!E8</f>
        <v>Click to Enter</v>
      </c>
      <c r="K40" s="104"/>
    </row>
    <row r="41" spans="1:11" ht="18.75" customHeight="1" x14ac:dyDescent="0.3">
      <c r="A41" s="181" t="str">
        <f>'Affordability Gap'!A25</f>
        <v>Select to Enter</v>
      </c>
      <c r="B41" s="157" t="str">
        <f>'Affordability Gap'!B25</f>
        <v>[enter name of source]</v>
      </c>
      <c r="C41" s="195">
        <f>'Affordability Gap'!F25</f>
        <v>0</v>
      </c>
      <c r="D41" s="196">
        <v>0</v>
      </c>
      <c r="E41" s="195">
        <f t="shared" si="1"/>
        <v>0</v>
      </c>
      <c r="F41" s="32"/>
      <c r="G41" s="186" t="str">
        <f>'Leverage Sources'!B9</f>
        <v>Click to Enter</v>
      </c>
      <c r="H41" s="187">
        <f>'Leverage Sources'!D9</f>
        <v>0</v>
      </c>
      <c r="I41" s="188" t="str">
        <f>'Leverage Sources'!A9</f>
        <v>Click to Enter</v>
      </c>
      <c r="J41" s="189" t="str">
        <f>'Leverage Sources'!E9</f>
        <v>Click to Enter</v>
      </c>
    </row>
    <row r="42" spans="1:11" ht="18.75" customHeight="1" x14ac:dyDescent="0.3">
      <c r="A42" s="181" t="str">
        <f>'Affordability Gap'!A26</f>
        <v>Select to Enter</v>
      </c>
      <c r="B42" s="157" t="str">
        <f>'Affordability Gap'!B26</f>
        <v>[enter name of source]</v>
      </c>
      <c r="C42" s="195">
        <f>'Affordability Gap'!F26</f>
        <v>0</v>
      </c>
      <c r="D42" s="196">
        <v>0</v>
      </c>
      <c r="E42" s="195">
        <f t="shared" si="1"/>
        <v>0</v>
      </c>
      <c r="F42" s="32"/>
      <c r="G42" s="186" t="str">
        <f>'Leverage Sources'!B10</f>
        <v>Click to Enter</v>
      </c>
      <c r="H42" s="187">
        <f>'Leverage Sources'!D10</f>
        <v>0</v>
      </c>
      <c r="I42" s="188" t="str">
        <f>'Leverage Sources'!A10</f>
        <v>Click to Enter</v>
      </c>
      <c r="J42" s="189" t="str">
        <f>'Leverage Sources'!E10</f>
        <v>Click to Enter</v>
      </c>
    </row>
    <row r="43" spans="1:11" ht="18.75" customHeight="1" x14ac:dyDescent="0.3">
      <c r="A43" s="181" t="str">
        <f>'Affordability Gap'!A27</f>
        <v>Select to Enter</v>
      </c>
      <c r="B43" s="157" t="str">
        <f>'Affordability Gap'!B27</f>
        <v>[enter name of source]</v>
      </c>
      <c r="C43" s="195">
        <f>'Affordability Gap'!F27</f>
        <v>0</v>
      </c>
      <c r="D43" s="196">
        <v>0</v>
      </c>
      <c r="E43" s="195">
        <f t="shared" si="1"/>
        <v>0</v>
      </c>
      <c r="F43" s="32"/>
      <c r="G43" s="186" t="str">
        <f>'Leverage Sources'!B11</f>
        <v>Click to Enter</v>
      </c>
      <c r="H43" s="187">
        <f>'Leverage Sources'!D11</f>
        <v>0</v>
      </c>
      <c r="I43" s="188" t="str">
        <f>'Leverage Sources'!A11</f>
        <v>Click to Enter</v>
      </c>
      <c r="J43" s="189" t="str">
        <f>'Leverage Sources'!E11</f>
        <v>Click to Enter</v>
      </c>
    </row>
    <row r="44" spans="1:11" ht="18.75" customHeight="1" x14ac:dyDescent="0.3">
      <c r="A44" s="181" t="str">
        <f>'Affordability Gap'!A28</f>
        <v>Select to Enter</v>
      </c>
      <c r="B44" s="157" t="str">
        <f>'Affordability Gap'!B28</f>
        <v>[enter name of source]</v>
      </c>
      <c r="C44" s="195">
        <f>'Affordability Gap'!F28</f>
        <v>0</v>
      </c>
      <c r="D44" s="196">
        <v>0</v>
      </c>
      <c r="E44" s="195">
        <f t="shared" si="1"/>
        <v>0</v>
      </c>
      <c r="F44" s="32"/>
      <c r="G44" s="186" t="str">
        <f>'Leverage Sources'!B12</f>
        <v>Click to Enter</v>
      </c>
      <c r="H44" s="187">
        <f>'Leverage Sources'!D12</f>
        <v>0</v>
      </c>
      <c r="I44" s="188" t="str">
        <f>'Leverage Sources'!A12</f>
        <v>Click to Enter</v>
      </c>
      <c r="J44" s="189" t="str">
        <f>'Leverage Sources'!E12</f>
        <v>Click to Enter</v>
      </c>
    </row>
    <row r="45" spans="1:11" ht="18.75" customHeight="1" thickBot="1" x14ac:dyDescent="0.35">
      <c r="A45" s="181" t="str">
        <f>'Affordability Gap'!A29</f>
        <v>Select to Enter</v>
      </c>
      <c r="B45" s="157" t="str">
        <f>'Affordability Gap'!B29</f>
        <v>[enter name of source]</v>
      </c>
      <c r="C45" s="195">
        <f>'Affordability Gap'!F29</f>
        <v>0</v>
      </c>
      <c r="D45" s="196">
        <v>0</v>
      </c>
      <c r="E45" s="195">
        <f t="shared" si="1"/>
        <v>0</v>
      </c>
      <c r="F45" s="32"/>
      <c r="G45" s="186" t="str">
        <f>'Leverage Sources'!B13</f>
        <v>Click to Enter</v>
      </c>
      <c r="H45" s="187">
        <f>'Leverage Sources'!D13</f>
        <v>0</v>
      </c>
      <c r="I45" s="188" t="str">
        <f>'Leverage Sources'!A13</f>
        <v>Click to Enter</v>
      </c>
      <c r="J45" s="189" t="str">
        <f>'Leverage Sources'!E13</f>
        <v>Click to Enter</v>
      </c>
    </row>
    <row r="46" spans="1:11" ht="18.75" customHeight="1" thickBot="1" x14ac:dyDescent="0.35">
      <c r="A46" s="227" t="s">
        <v>60</v>
      </c>
      <c r="B46" s="228"/>
      <c r="C46" s="8">
        <f>SUM(C28:C32,C36:C45)</f>
        <v>0</v>
      </c>
      <c r="D46" s="8">
        <f t="shared" ref="D46:E46" si="2">SUM(D28:D32,D36:D45)</f>
        <v>0</v>
      </c>
      <c r="E46" s="8">
        <f t="shared" si="2"/>
        <v>0</v>
      </c>
      <c r="F46" s="32"/>
      <c r="G46" s="186" t="str">
        <f>'Leverage Sources'!B14</f>
        <v>Click to Enter</v>
      </c>
      <c r="H46" s="187">
        <f>'Leverage Sources'!D14</f>
        <v>0</v>
      </c>
      <c r="I46" s="188" t="str">
        <f>'Leverage Sources'!A14</f>
        <v>Click to Enter</v>
      </c>
      <c r="J46" s="189" t="str">
        <f>'Leverage Sources'!E14</f>
        <v>Click to Enter</v>
      </c>
    </row>
    <row r="47" spans="1:11" ht="18.600000000000001" customHeight="1" x14ac:dyDescent="0.3">
      <c r="F47" s="32"/>
      <c r="G47" s="186" t="str">
        <f>'Leverage Sources'!B15</f>
        <v>Click to Enter</v>
      </c>
      <c r="H47" s="187">
        <f>'Leverage Sources'!D15</f>
        <v>0</v>
      </c>
      <c r="I47" s="188" t="str">
        <f>'Leverage Sources'!A15</f>
        <v>Click to Enter</v>
      </c>
      <c r="J47" s="189" t="str">
        <f>'Leverage Sources'!E15</f>
        <v>Click to Enter</v>
      </c>
    </row>
    <row r="48" spans="1:11" ht="18.600000000000001" customHeight="1" x14ac:dyDescent="0.3">
      <c r="A48" s="216"/>
      <c r="B48" s="216"/>
      <c r="C48" s="217"/>
      <c r="D48" s="218"/>
      <c r="E48" s="217"/>
      <c r="F48" s="32"/>
      <c r="G48" s="186" t="str">
        <f>'Leverage Sources'!B16</f>
        <v>Click to Enter</v>
      </c>
      <c r="H48" s="187">
        <f>'Leverage Sources'!D16</f>
        <v>0</v>
      </c>
      <c r="I48" s="188" t="str">
        <f>'Leverage Sources'!A16</f>
        <v>Click to Enter</v>
      </c>
      <c r="J48" s="189" t="str">
        <f>'Leverage Sources'!E16</f>
        <v>Click to Enter</v>
      </c>
    </row>
    <row r="49" spans="1:10" ht="18.600000000000001" customHeight="1" x14ac:dyDescent="0.3">
      <c r="A49" s="219"/>
      <c r="B49" s="219"/>
      <c r="C49" s="220"/>
      <c r="D49" s="220"/>
      <c r="E49" s="220"/>
      <c r="F49" s="32"/>
      <c r="G49" s="186" t="str">
        <f>'Leverage Sources'!B17</f>
        <v>Click to Enter</v>
      </c>
      <c r="H49" s="187">
        <f>'Leverage Sources'!D17</f>
        <v>0</v>
      </c>
      <c r="I49" s="188" t="str">
        <f>'Leverage Sources'!A17</f>
        <v>Click to Enter</v>
      </c>
      <c r="J49" s="189" t="str">
        <f>'Leverage Sources'!E17</f>
        <v>Click to Enter</v>
      </c>
    </row>
    <row r="50" spans="1:10" ht="18.75" customHeight="1" x14ac:dyDescent="0.3">
      <c r="A50" s="221"/>
      <c r="B50" s="221"/>
      <c r="C50" s="222"/>
      <c r="D50" s="222"/>
      <c r="E50" s="223"/>
    </row>
    <row r="51" spans="1:10" ht="18.75" customHeight="1" x14ac:dyDescent="0.3">
      <c r="A51" s="221"/>
      <c r="B51" s="221"/>
      <c r="C51" s="224"/>
      <c r="D51" s="224"/>
      <c r="E51" s="223"/>
      <c r="G51" s="226" t="s">
        <v>61</v>
      </c>
      <c r="H51" s="226"/>
      <c r="I51" s="226"/>
    </row>
    <row r="52" spans="1:10" ht="18.75" customHeight="1" x14ac:dyDescent="0.3"/>
    <row r="53" spans="1:10" ht="18.75" customHeight="1" x14ac:dyDescent="0.3"/>
    <row r="54" spans="1:10" ht="18.75" hidden="1" customHeight="1" x14ac:dyDescent="0.3">
      <c r="B54" s="27" t="s">
        <v>4</v>
      </c>
    </row>
    <row r="55" spans="1:10" ht="18.75" hidden="1" customHeight="1" x14ac:dyDescent="0.3">
      <c r="B55" s="32" t="s">
        <v>62</v>
      </c>
    </row>
    <row r="56" spans="1:10" ht="18.75" hidden="1" customHeight="1" x14ac:dyDescent="0.3">
      <c r="B56" s="32" t="s">
        <v>63</v>
      </c>
    </row>
    <row r="57" spans="1:10" ht="18.75" hidden="1" customHeight="1" x14ac:dyDescent="0.3">
      <c r="B57" s="32" t="s">
        <v>64</v>
      </c>
    </row>
    <row r="58" spans="1:10" ht="18.75" hidden="1" customHeight="1" x14ac:dyDescent="0.3">
      <c r="B58" s="78" t="s">
        <v>65</v>
      </c>
    </row>
    <row r="59" spans="1:10" ht="18.75" hidden="1" customHeight="1" x14ac:dyDescent="0.3">
      <c r="B59" s="78" t="s">
        <v>66</v>
      </c>
    </row>
    <row r="60" spans="1:10" ht="18.75" hidden="1" customHeight="1" x14ac:dyDescent="0.3">
      <c r="B60" s="78" t="s">
        <v>67</v>
      </c>
    </row>
    <row r="61" spans="1:10" ht="18.75" hidden="1" customHeight="1" x14ac:dyDescent="0.3">
      <c r="B61" s="78" t="s">
        <v>68</v>
      </c>
    </row>
    <row r="62" spans="1:10" ht="18.75" customHeight="1" x14ac:dyDescent="0.3"/>
  </sheetData>
  <sheetProtection algorithmName="SHA-512" hashValue="fuF6I0lm/PL1pFCNvU0gU9m/LYaQ67EewyeXkRwGePonYSGUg67xYt8B9VST3gAMAF76UQkuQO+5FajpudWq3g==" saltValue="qAfgXdj6WNusCxh5Xt1J7Q==" spinCount="100000" sheet="1" selectLockedCells="1"/>
  <mergeCells count="36">
    <mergeCell ref="C9:D9"/>
    <mergeCell ref="A11:B11"/>
    <mergeCell ref="A12:B12"/>
    <mergeCell ref="A14:B14"/>
    <mergeCell ref="E15:E17"/>
    <mergeCell ref="J27:J29"/>
    <mergeCell ref="J12:J15"/>
    <mergeCell ref="J19:J22"/>
    <mergeCell ref="A1:J1"/>
    <mergeCell ref="B2:E2"/>
    <mergeCell ref="H2:J2"/>
    <mergeCell ref="B3:E3"/>
    <mergeCell ref="H3:J3"/>
    <mergeCell ref="A5:E5"/>
    <mergeCell ref="A13:B13"/>
    <mergeCell ref="A15:B15"/>
    <mergeCell ref="A16:B16"/>
    <mergeCell ref="A17:B17"/>
    <mergeCell ref="C6:D6"/>
    <mergeCell ref="C7:D7"/>
    <mergeCell ref="C8:D8"/>
    <mergeCell ref="G51:I51"/>
    <mergeCell ref="A24:B24"/>
    <mergeCell ref="A46:B46"/>
    <mergeCell ref="A32:B32"/>
    <mergeCell ref="A34:B34"/>
    <mergeCell ref="A35:B35"/>
    <mergeCell ref="A36:B36"/>
    <mergeCell ref="A37:B37"/>
    <mergeCell ref="A26:B26"/>
    <mergeCell ref="A33:B33"/>
    <mergeCell ref="A30:B31"/>
    <mergeCell ref="E34:E36"/>
    <mergeCell ref="C30:C31"/>
    <mergeCell ref="D30:D31"/>
    <mergeCell ref="E30:E31"/>
  </mergeCells>
  <dataValidations count="6">
    <dataValidation allowBlank="1" showErrorMessage="1" sqref="E18:E19 E21" xr:uid="{00000000-0002-0000-0000-000001000000}"/>
    <dataValidation allowBlank="1" showInputMessage="1" showErrorMessage="1" prompt="Use Line 17 on Affordability Gap worksheet" sqref="A27" xr:uid="{00000000-0002-0000-0000-000002000000}"/>
    <dataValidation type="list" allowBlank="1" showInputMessage="1" showErrorMessage="1" sqref="H2:J2" xr:uid="{00000000-0002-0000-0000-000004000000}">
      <formula1>$B$54:$B$61</formula1>
    </dataValidation>
    <dataValidation allowBlank="1" prompt="Delete committed/pending source fields that are not used. Select source fields A-E, right click delete, &quot;shift cells up&quot; option. If you need to add another source field: select A-E, right click to insert, &quot;shift cells down&quot; option." sqref="A38:A45" xr:uid="{00000000-0002-0000-0000-000006000000}"/>
    <dataValidation allowBlank="1" prompt="Delete committed/pending source fields that are not used. Select source fields A-D, right click delete, &quot;shift cells up&quot; option. If you need to add another source field: select A-D, right click to insert, &quot;shift cells down&quot; option." sqref="A18:A23" xr:uid="{4A40092F-B6AA-4723-AF6D-39BD02EDB996}"/>
    <dataValidation allowBlank="1" promptTitle="Review Multiple Sources" prompt="Review the Leverage Workbook and leverage documentation. If no committed leverage is available, enter $0. If there are multiple committed sources, identify the source and amount on separate lines." sqref="C18:D23" xr:uid="{662AC0EC-9C7D-4713-9AC4-5475FD2C567D}"/>
  </dataValidations>
  <printOptions horizontalCentered="1"/>
  <pageMargins left="0.7" right="0.7" top="0.75" bottom="0.75" header="0.3" footer="0.3"/>
  <pageSetup scale="59" orientation="landscape" horizontalDpi="360" verticalDpi="360" r:id="rId1"/>
  <ignoredErrors>
    <ignoredError sqref="J7:J11 E12:E13 E18:E22 H27:H28 E32 E37 E28:E29 E39:E45" unlockedFormula="1"/>
    <ignoredError sqref="H13:I13" evalError="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9" tint="0.39997558519241921"/>
    <pageSetUpPr fitToPage="1"/>
  </sheetPr>
  <dimension ref="A1:I66"/>
  <sheetViews>
    <sheetView showGridLines="0" tabSelected="1" zoomScaleNormal="100" zoomScaleSheetLayoutView="80" workbookViewId="0">
      <selection activeCell="A7" sqref="A7"/>
    </sheetView>
  </sheetViews>
  <sheetFormatPr defaultColWidth="9.109375" defaultRowHeight="13.8" x14ac:dyDescent="0.25"/>
  <cols>
    <col min="1" max="1" width="28.6640625" style="36" customWidth="1"/>
    <col min="2" max="2" width="33.77734375" style="36" customWidth="1"/>
    <col min="3" max="3" width="37" style="36" customWidth="1"/>
    <col min="4" max="4" width="22.44140625" style="36" customWidth="1"/>
    <col min="5" max="5" width="18.6640625" style="36" customWidth="1"/>
    <col min="6" max="6" width="46" style="36" customWidth="1"/>
    <col min="7" max="8" width="18.6640625" style="36" customWidth="1"/>
    <col min="9" max="9" width="14.33203125" style="36" customWidth="1"/>
    <col min="10" max="10" width="15.109375" style="36" customWidth="1"/>
    <col min="11" max="11" width="17.109375" style="36" customWidth="1"/>
    <col min="12" max="12" width="28.88671875" style="36" customWidth="1"/>
    <col min="13" max="16" width="9.109375" style="36" customWidth="1"/>
    <col min="17" max="16384" width="9.109375" style="36"/>
  </cols>
  <sheetData>
    <row r="1" spans="1:9" ht="42" customHeight="1" x14ac:dyDescent="0.25">
      <c r="A1" s="290" t="s">
        <v>125</v>
      </c>
      <c r="B1" s="291"/>
      <c r="C1" s="291"/>
      <c r="D1" s="291"/>
      <c r="E1" s="291"/>
      <c r="F1" s="292"/>
      <c r="G1" s="37"/>
      <c r="H1" s="38"/>
      <c r="I1" s="38"/>
    </row>
    <row r="2" spans="1:9" ht="22.5" customHeight="1" thickBot="1" x14ac:dyDescent="0.3">
      <c r="A2" s="293" t="s">
        <v>82</v>
      </c>
      <c r="B2" s="294"/>
      <c r="C2" s="294"/>
      <c r="D2" s="294"/>
      <c r="E2" s="294"/>
      <c r="F2" s="295"/>
      <c r="G2" s="39"/>
      <c r="H2" s="40"/>
      <c r="I2" s="40"/>
    </row>
    <row r="3" spans="1:9" s="3" customFormat="1" ht="181.8" customHeight="1" x14ac:dyDescent="0.25">
      <c r="A3" s="296" t="s">
        <v>132</v>
      </c>
      <c r="B3" s="297"/>
      <c r="C3" s="297"/>
      <c r="D3" s="297"/>
      <c r="E3" s="297"/>
      <c r="F3" s="298"/>
    </row>
    <row r="4" spans="1:9" s="3" customFormat="1" ht="22.8" customHeight="1" thickBot="1" x14ac:dyDescent="0.3">
      <c r="A4" s="299" t="s">
        <v>13</v>
      </c>
      <c r="B4" s="300"/>
      <c r="C4" s="300"/>
      <c r="D4" s="300"/>
      <c r="E4" s="300"/>
      <c r="F4" s="301"/>
      <c r="G4" s="12"/>
      <c r="H4" s="5"/>
    </row>
    <row r="5" spans="1:9" s="3" customFormat="1" ht="15" thickBot="1" x14ac:dyDescent="0.3">
      <c r="A5" s="13"/>
      <c r="B5" s="14"/>
      <c r="C5" s="14"/>
      <c r="D5" s="14"/>
      <c r="E5" s="14"/>
      <c r="F5" s="14"/>
    </row>
    <row r="6" spans="1:9" s="3" customFormat="1" ht="55.8" thickBot="1" x14ac:dyDescent="0.3">
      <c r="A6" s="15" t="s">
        <v>0</v>
      </c>
      <c r="B6" s="15" t="s">
        <v>54</v>
      </c>
      <c r="C6" s="16" t="s">
        <v>1</v>
      </c>
      <c r="D6" s="16" t="s">
        <v>69</v>
      </c>
      <c r="E6" s="16" t="s">
        <v>70</v>
      </c>
      <c r="F6" s="17" t="s">
        <v>71</v>
      </c>
      <c r="G6" s="18"/>
      <c r="H6" s="18"/>
    </row>
    <row r="7" spans="1:9" s="3" customFormat="1" ht="20.100000000000001" customHeight="1" x14ac:dyDescent="0.25">
      <c r="A7" s="19" t="s">
        <v>4</v>
      </c>
      <c r="B7" s="20" t="s">
        <v>4</v>
      </c>
      <c r="C7" s="21"/>
      <c r="D7" s="22">
        <v>0</v>
      </c>
      <c r="E7" s="23" t="s">
        <v>4</v>
      </c>
      <c r="F7" s="24"/>
      <c r="G7" s="25"/>
    </row>
    <row r="8" spans="1:9" s="3" customFormat="1" ht="20.100000000000001" customHeight="1" x14ac:dyDescent="0.25">
      <c r="A8" s="19" t="s">
        <v>4</v>
      </c>
      <c r="B8" s="20" t="s">
        <v>4</v>
      </c>
      <c r="C8" s="21"/>
      <c r="D8" s="22">
        <v>0</v>
      </c>
      <c r="E8" s="23" t="s">
        <v>4</v>
      </c>
      <c r="F8" s="26"/>
      <c r="G8" s="27"/>
    </row>
    <row r="9" spans="1:9" s="3" customFormat="1" ht="20.100000000000001" customHeight="1" x14ac:dyDescent="0.25">
      <c r="A9" s="19" t="s">
        <v>4</v>
      </c>
      <c r="B9" s="20" t="s">
        <v>4</v>
      </c>
      <c r="C9" s="21"/>
      <c r="D9" s="22">
        <v>0</v>
      </c>
      <c r="E9" s="23" t="s">
        <v>4</v>
      </c>
      <c r="F9" s="26"/>
      <c r="G9" s="27"/>
    </row>
    <row r="10" spans="1:9" s="3" customFormat="1" ht="20.100000000000001" customHeight="1" x14ac:dyDescent="0.25">
      <c r="A10" s="19" t="s">
        <v>4</v>
      </c>
      <c r="B10" s="20" t="s">
        <v>4</v>
      </c>
      <c r="C10" s="21"/>
      <c r="D10" s="22">
        <v>0</v>
      </c>
      <c r="E10" s="23" t="s">
        <v>4</v>
      </c>
      <c r="F10" s="26"/>
      <c r="G10" s="27"/>
    </row>
    <row r="11" spans="1:9" s="3" customFormat="1" ht="20.100000000000001" customHeight="1" x14ac:dyDescent="0.25">
      <c r="A11" s="19" t="s">
        <v>4</v>
      </c>
      <c r="B11" s="20" t="s">
        <v>4</v>
      </c>
      <c r="C11" s="21"/>
      <c r="D11" s="22">
        <v>0</v>
      </c>
      <c r="E11" s="23" t="s">
        <v>4</v>
      </c>
      <c r="F11" s="26"/>
      <c r="G11" s="27"/>
    </row>
    <row r="12" spans="1:9" s="3" customFormat="1" ht="20.100000000000001" customHeight="1" x14ac:dyDescent="0.25">
      <c r="A12" s="19" t="s">
        <v>4</v>
      </c>
      <c r="B12" s="20" t="s">
        <v>4</v>
      </c>
      <c r="C12" s="21"/>
      <c r="D12" s="22">
        <v>0</v>
      </c>
      <c r="E12" s="23" t="s">
        <v>4</v>
      </c>
      <c r="F12" s="26"/>
      <c r="G12" s="27"/>
      <c r="H12" s="28"/>
    </row>
    <row r="13" spans="1:9" s="3" customFormat="1" ht="20.100000000000001" customHeight="1" x14ac:dyDescent="0.25">
      <c r="A13" s="19" t="s">
        <v>4</v>
      </c>
      <c r="B13" s="20" t="s">
        <v>4</v>
      </c>
      <c r="C13" s="21"/>
      <c r="D13" s="22">
        <v>0</v>
      </c>
      <c r="E13" s="23" t="s">
        <v>4</v>
      </c>
      <c r="F13" s="26"/>
      <c r="G13" s="27"/>
      <c r="H13" s="28"/>
    </row>
    <row r="14" spans="1:9" s="3" customFormat="1" ht="20.100000000000001" customHeight="1" x14ac:dyDescent="0.25">
      <c r="A14" s="19" t="s">
        <v>4</v>
      </c>
      <c r="B14" s="20" t="s">
        <v>4</v>
      </c>
      <c r="C14" s="21"/>
      <c r="D14" s="22">
        <v>0</v>
      </c>
      <c r="E14" s="23" t="s">
        <v>4</v>
      </c>
      <c r="F14" s="26"/>
      <c r="G14" s="27"/>
      <c r="H14" s="28"/>
    </row>
    <row r="15" spans="1:9" s="3" customFormat="1" ht="20.100000000000001" customHeight="1" x14ac:dyDescent="0.25">
      <c r="A15" s="19" t="s">
        <v>4</v>
      </c>
      <c r="B15" s="20" t="s">
        <v>4</v>
      </c>
      <c r="C15" s="21"/>
      <c r="D15" s="22">
        <v>0</v>
      </c>
      <c r="E15" s="23" t="s">
        <v>4</v>
      </c>
      <c r="F15" s="26"/>
      <c r="G15" s="27"/>
      <c r="H15" s="28"/>
    </row>
    <row r="16" spans="1:9" s="3" customFormat="1" ht="20.100000000000001" customHeight="1" x14ac:dyDescent="0.25">
      <c r="A16" s="19" t="s">
        <v>4</v>
      </c>
      <c r="B16" s="20" t="s">
        <v>4</v>
      </c>
      <c r="C16" s="21"/>
      <c r="D16" s="22">
        <v>0</v>
      </c>
      <c r="E16" s="23" t="s">
        <v>4</v>
      </c>
      <c r="F16" s="26"/>
      <c r="G16" s="27"/>
      <c r="H16" s="28"/>
    </row>
    <row r="17" spans="1:8" s="3" customFormat="1" ht="20.100000000000001" customHeight="1" x14ac:dyDescent="0.25">
      <c r="A17" s="19" t="s">
        <v>4</v>
      </c>
      <c r="B17" s="20" t="s">
        <v>4</v>
      </c>
      <c r="C17" s="21"/>
      <c r="D17" s="22">
        <v>0</v>
      </c>
      <c r="E17" s="23" t="s">
        <v>4</v>
      </c>
      <c r="F17" s="26"/>
      <c r="G17" s="27"/>
      <c r="H17" s="28"/>
    </row>
    <row r="18" spans="1:8" s="3" customFormat="1" ht="20.100000000000001" customHeight="1" x14ac:dyDescent="0.25">
      <c r="A18" s="19" t="s">
        <v>4</v>
      </c>
      <c r="B18" s="20" t="s">
        <v>4</v>
      </c>
      <c r="C18" s="21"/>
      <c r="D18" s="22">
        <v>0</v>
      </c>
      <c r="E18" s="23" t="s">
        <v>4</v>
      </c>
      <c r="F18" s="26"/>
      <c r="G18" s="27"/>
      <c r="H18" s="28"/>
    </row>
    <row r="19" spans="1:8" s="3" customFormat="1" ht="20.100000000000001" customHeight="1" thickBot="1" x14ac:dyDescent="0.3">
      <c r="A19" s="19" t="s">
        <v>4</v>
      </c>
      <c r="B19" s="20" t="s">
        <v>4</v>
      </c>
      <c r="C19" s="21"/>
      <c r="D19" s="22">
        <v>0</v>
      </c>
      <c r="E19" s="23" t="s">
        <v>4</v>
      </c>
      <c r="F19" s="29"/>
      <c r="G19" s="27"/>
      <c r="H19" s="28"/>
    </row>
    <row r="20" spans="1:8" s="3" customFormat="1" ht="24" customHeight="1" thickBot="1" x14ac:dyDescent="0.3">
      <c r="A20" s="30"/>
      <c r="B20" s="31"/>
      <c r="C20" s="66" t="s">
        <v>72</v>
      </c>
      <c r="D20" s="130">
        <f>SUM(D7:D19)</f>
        <v>0</v>
      </c>
      <c r="E20" s="31"/>
      <c r="F20" s="31"/>
      <c r="G20" s="27"/>
      <c r="H20" s="28"/>
    </row>
    <row r="21" spans="1:8" s="3" customFormat="1" ht="15" customHeight="1" x14ac:dyDescent="0.25">
      <c r="A21" s="28"/>
      <c r="B21" s="32"/>
      <c r="C21" s="33"/>
      <c r="D21" s="34"/>
      <c r="E21" s="32"/>
      <c r="F21" s="32"/>
      <c r="G21" s="27"/>
      <c r="H21" s="28"/>
    </row>
    <row r="22" spans="1:8" s="3" customFormat="1" ht="8.25" customHeight="1" x14ac:dyDescent="0.25">
      <c r="A22" s="28"/>
      <c r="B22" s="28"/>
      <c r="C22" s="28"/>
      <c r="D22" s="28"/>
      <c r="E22" s="28"/>
      <c r="F22" s="28"/>
      <c r="G22" s="28"/>
    </row>
    <row r="23" spans="1:8" s="3" customFormat="1" ht="15" customHeight="1" thickBot="1" x14ac:dyDescent="0.3">
      <c r="A23" s="286" t="s">
        <v>5</v>
      </c>
      <c r="B23" s="286"/>
      <c r="C23" s="286"/>
      <c r="D23" s="286"/>
      <c r="E23" s="286"/>
      <c r="F23" s="286"/>
      <c r="G23" s="28"/>
    </row>
    <row r="24" spans="1:8" s="3" customFormat="1" ht="94.95" customHeight="1" thickBot="1" x14ac:dyDescent="0.3">
      <c r="A24" s="287"/>
      <c r="B24" s="288"/>
      <c r="C24" s="288"/>
      <c r="D24" s="288"/>
      <c r="E24" s="288"/>
      <c r="F24" s="289"/>
    </row>
    <row r="25" spans="1:8" s="3" customFormat="1" x14ac:dyDescent="0.25">
      <c r="A25" s="35"/>
      <c r="B25" s="35"/>
      <c r="C25" s="35"/>
      <c r="D25" s="35"/>
      <c r="E25" s="35"/>
    </row>
    <row r="26" spans="1:8" s="3" customFormat="1" x14ac:dyDescent="0.25">
      <c r="A26" s="35"/>
      <c r="B26" s="35"/>
      <c r="C26" s="35"/>
      <c r="D26" s="35"/>
      <c r="E26" s="35"/>
    </row>
    <row r="27" spans="1:8" s="3" customFormat="1" x14ac:dyDescent="0.25">
      <c r="A27" s="35"/>
      <c r="B27" s="35"/>
      <c r="C27" s="35"/>
      <c r="D27" s="35"/>
      <c r="E27" s="35"/>
    </row>
    <row r="28" spans="1:8" s="3" customFormat="1" x14ac:dyDescent="0.25"/>
    <row r="29" spans="1:8" s="3" customFormat="1" hidden="1" x14ac:dyDescent="0.25">
      <c r="A29" s="3" t="s">
        <v>73</v>
      </c>
      <c r="B29" s="3" t="s">
        <v>54</v>
      </c>
      <c r="C29" s="3" t="s">
        <v>96</v>
      </c>
    </row>
    <row r="30" spans="1:8" s="3" customFormat="1" hidden="1" x14ac:dyDescent="0.25">
      <c r="A30" s="1" t="s">
        <v>4</v>
      </c>
      <c r="B30" s="1" t="s">
        <v>4</v>
      </c>
      <c r="C30" s="1" t="s">
        <v>4</v>
      </c>
    </row>
    <row r="31" spans="1:8" s="3" customFormat="1" hidden="1" x14ac:dyDescent="0.25">
      <c r="A31" s="1" t="s">
        <v>74</v>
      </c>
      <c r="B31" s="1" t="s">
        <v>75</v>
      </c>
      <c r="C31" s="1" t="s">
        <v>97</v>
      </c>
    </row>
    <row r="32" spans="1:8" s="3" customFormat="1" hidden="1" x14ac:dyDescent="0.25">
      <c r="A32" s="1" t="s">
        <v>76</v>
      </c>
      <c r="B32" s="1" t="s">
        <v>2</v>
      </c>
      <c r="C32" s="1" t="s">
        <v>98</v>
      </c>
    </row>
    <row r="33" spans="1:2" s="3" customFormat="1" hidden="1" x14ac:dyDescent="0.25">
      <c r="A33" s="1" t="s">
        <v>77</v>
      </c>
      <c r="B33" s="1" t="s">
        <v>3</v>
      </c>
    </row>
    <row r="34" spans="1:2" s="3" customFormat="1" hidden="1" x14ac:dyDescent="0.25">
      <c r="A34" s="1"/>
      <c r="B34" s="1" t="s">
        <v>11</v>
      </c>
    </row>
    <row r="35" spans="1:2" s="3" customFormat="1" hidden="1" x14ac:dyDescent="0.25">
      <c r="A35" s="1"/>
      <c r="B35" s="1" t="s">
        <v>78</v>
      </c>
    </row>
    <row r="36" spans="1:2" s="3" customFormat="1" hidden="1" x14ac:dyDescent="0.25">
      <c r="A36" s="1"/>
      <c r="B36" s="1" t="s">
        <v>7</v>
      </c>
    </row>
    <row r="37" spans="1:2" s="3" customFormat="1" hidden="1" x14ac:dyDescent="0.25">
      <c r="A37" s="1"/>
      <c r="B37" s="1" t="s">
        <v>79</v>
      </c>
    </row>
    <row r="38" spans="1:2" s="3" customFormat="1" hidden="1" x14ac:dyDescent="0.25">
      <c r="A38" s="1"/>
      <c r="B38" s="1" t="s">
        <v>12</v>
      </c>
    </row>
    <row r="39" spans="1:2" s="3" customFormat="1" hidden="1" x14ac:dyDescent="0.25">
      <c r="A39" s="1"/>
      <c r="B39" s="1" t="s">
        <v>4</v>
      </c>
    </row>
    <row r="40" spans="1:2" s="3" customFormat="1" hidden="1" x14ac:dyDescent="0.25">
      <c r="A40" s="1"/>
      <c r="B40" s="1" t="s">
        <v>10</v>
      </c>
    </row>
    <row r="41" spans="1:2" s="3" customFormat="1" hidden="1" x14ac:dyDescent="0.25">
      <c r="A41" s="1"/>
      <c r="B41" s="1" t="s">
        <v>2</v>
      </c>
    </row>
    <row r="42" spans="1:2" s="3" customFormat="1" hidden="1" x14ac:dyDescent="0.25">
      <c r="A42" s="1"/>
      <c r="B42" s="1" t="s">
        <v>3</v>
      </c>
    </row>
    <row r="43" spans="1:2" s="3" customFormat="1" hidden="1" x14ac:dyDescent="0.25">
      <c r="A43" s="1"/>
      <c r="B43" s="1" t="s">
        <v>11</v>
      </c>
    </row>
    <row r="44" spans="1:2" s="3" customFormat="1" hidden="1" x14ac:dyDescent="0.25">
      <c r="A44" s="1"/>
      <c r="B44" s="1" t="s">
        <v>7</v>
      </c>
    </row>
    <row r="45" spans="1:2" s="3" customFormat="1" hidden="1" x14ac:dyDescent="0.25">
      <c r="A45" s="1"/>
      <c r="B45" s="1" t="s">
        <v>80</v>
      </c>
    </row>
    <row r="46" spans="1:2" s="3" customFormat="1" hidden="1" x14ac:dyDescent="0.25">
      <c r="A46" s="1"/>
      <c r="B46" s="1" t="s">
        <v>79</v>
      </c>
    </row>
    <row r="47" spans="1:2" s="3" customFormat="1" hidden="1" x14ac:dyDescent="0.25">
      <c r="A47" s="1"/>
      <c r="B47" s="1" t="s">
        <v>8</v>
      </c>
    </row>
    <row r="48" spans="1:2" s="3" customFormat="1" hidden="1" x14ac:dyDescent="0.25">
      <c r="A48" s="1"/>
      <c r="B48" s="1" t="s">
        <v>81</v>
      </c>
    </row>
    <row r="49" spans="3:3" s="3" customFormat="1" x14ac:dyDescent="0.25"/>
    <row r="50" spans="3:3" x14ac:dyDescent="0.25">
      <c r="C50" s="1"/>
    </row>
    <row r="51" spans="3:3" x14ac:dyDescent="0.25">
      <c r="C51" s="1"/>
    </row>
    <row r="52" spans="3:3" x14ac:dyDescent="0.25">
      <c r="C52" s="1"/>
    </row>
    <row r="53" spans="3:3" x14ac:dyDescent="0.25">
      <c r="C53" s="1"/>
    </row>
    <row r="54" spans="3:3" x14ac:dyDescent="0.25">
      <c r="C54" s="1"/>
    </row>
    <row r="55" spans="3:3" x14ac:dyDescent="0.25">
      <c r="C55" s="1"/>
    </row>
    <row r="56" spans="3:3" x14ac:dyDescent="0.25">
      <c r="C56" s="1"/>
    </row>
    <row r="57" spans="3:3" x14ac:dyDescent="0.25">
      <c r="C57" s="1"/>
    </row>
    <row r="58" spans="3:3" x14ac:dyDescent="0.25">
      <c r="C58" s="1"/>
    </row>
    <row r="59" spans="3:3" x14ac:dyDescent="0.25">
      <c r="C59" s="1"/>
    </row>
    <row r="60" spans="3:3" x14ac:dyDescent="0.25">
      <c r="C60" s="1"/>
    </row>
    <row r="61" spans="3:3" x14ac:dyDescent="0.25">
      <c r="C61" s="1"/>
    </row>
    <row r="62" spans="3:3" x14ac:dyDescent="0.25">
      <c r="C62" s="1"/>
    </row>
    <row r="63" spans="3:3" x14ac:dyDescent="0.25">
      <c r="C63" s="1"/>
    </row>
    <row r="64" spans="3:3" x14ac:dyDescent="0.25">
      <c r="C64" s="1"/>
    </row>
    <row r="65" spans="3:3" x14ac:dyDescent="0.25">
      <c r="C65" s="1"/>
    </row>
    <row r="66" spans="3:3" x14ac:dyDescent="0.25">
      <c r="C66" s="1"/>
    </row>
  </sheetData>
  <sheetProtection algorithmName="SHA-512" hashValue="CCahONIycEXlrbZlZwsVY6PwLFLPeg2a3JwAEh4yDLKVEI61mm2C2alFGNexT+NJBntNC2xRpQOCIjAki3OaxA==" saltValue="YbMD62FImid+pfgppnO24A==" spinCount="100000" sheet="1" selectLockedCells="1"/>
  <customSheetViews>
    <customSheetView guid="{52E1C08D-5417-4C7F-97FC-4810CBDC9AD2}" showGridLines="0" fitToPage="1" printArea="1" hiddenColumns="1">
      <selection activeCell="A3" sqref="A3:I3"/>
      <pageMargins left="0.45" right="0.45" top="0.75" bottom="0.5" header="0.3" footer="0.3"/>
      <printOptions horizontalCentered="1"/>
      <pageSetup scale="80" orientation="landscape" r:id="rId1"/>
    </customSheetView>
  </customSheetViews>
  <mergeCells count="6">
    <mergeCell ref="A23:F23"/>
    <mergeCell ref="A24:F24"/>
    <mergeCell ref="A1:F1"/>
    <mergeCell ref="A2:F2"/>
    <mergeCell ref="A3:F3"/>
    <mergeCell ref="A4:F4"/>
  </mergeCells>
  <dataValidations count="3">
    <dataValidation type="list" allowBlank="1" showInputMessage="1" showErrorMessage="1" sqref="B7:B19" xr:uid="{00000000-0002-0000-0100-000000000000}">
      <formula1>$B$30:$B$48</formula1>
    </dataValidation>
    <dataValidation type="list" allowBlank="1" showInputMessage="1" showErrorMessage="1" sqref="E7:E19" xr:uid="{00000000-0002-0000-0100-000001000000}">
      <formula1>$C$30:$C$32</formula1>
    </dataValidation>
    <dataValidation type="list" allowBlank="1" showInputMessage="1" showErrorMessage="1" sqref="A7:A19" xr:uid="{00000000-0002-0000-0100-000002000000}">
      <formula1>$A$30:$A$33</formula1>
    </dataValidation>
  </dataValidations>
  <printOptions horizontalCentered="1"/>
  <pageMargins left="0.45" right="0.45" top="0.75" bottom="0.5" header="0.3" footer="0.3"/>
  <pageSetup scale="67"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K53"/>
  <sheetViews>
    <sheetView zoomScaleNormal="100" zoomScaleSheetLayoutView="85" workbookViewId="0">
      <selection activeCell="C5" sqref="C5"/>
    </sheetView>
  </sheetViews>
  <sheetFormatPr defaultColWidth="9.109375" defaultRowHeight="13.8" x14ac:dyDescent="0.3"/>
  <cols>
    <col min="1" max="1" width="19.88671875" style="2" customWidth="1"/>
    <col min="2" max="2" width="9.109375" style="2" customWidth="1"/>
    <col min="3" max="3" width="26.21875" style="2" customWidth="1"/>
    <col min="4" max="4" width="14.44140625" style="2" customWidth="1"/>
    <col min="5" max="5" width="18.77734375" style="2" customWidth="1"/>
    <col min="6" max="6" width="21.109375" style="2" customWidth="1"/>
    <col min="7" max="7" width="8.21875" style="2" customWidth="1"/>
    <col min="8" max="8" width="9.44140625" style="2" customWidth="1"/>
    <col min="9" max="16384" width="9.109375" style="2"/>
  </cols>
  <sheetData>
    <row r="1" spans="1:8" ht="43.2" customHeight="1" thickBot="1" x14ac:dyDescent="0.35">
      <c r="A1" s="330" t="s">
        <v>126</v>
      </c>
      <c r="B1" s="331"/>
      <c r="C1" s="331"/>
      <c r="D1" s="331"/>
      <c r="E1" s="331"/>
      <c r="F1" s="332"/>
    </row>
    <row r="2" spans="1:8" ht="202.8" customHeight="1" thickBot="1" x14ac:dyDescent="0.35">
      <c r="A2" s="333" t="s">
        <v>120</v>
      </c>
      <c r="B2" s="334"/>
      <c r="C2" s="334"/>
      <c r="D2" s="334"/>
      <c r="E2" s="334"/>
      <c r="F2" s="335"/>
    </row>
    <row r="3" spans="1:8" s="43" customFormat="1" ht="15" thickBot="1" x14ac:dyDescent="0.35">
      <c r="A3" s="41"/>
      <c r="B3" s="41"/>
      <c r="C3" s="42"/>
    </row>
    <row r="4" spans="1:8" s="4" customFormat="1" ht="18" customHeight="1" thickBot="1" x14ac:dyDescent="0.35">
      <c r="A4" s="336" t="s">
        <v>16</v>
      </c>
      <c r="B4" s="337"/>
      <c r="C4" s="338"/>
      <c r="D4" s="44"/>
      <c r="E4" s="44"/>
      <c r="F4" s="44"/>
    </row>
    <row r="5" spans="1:8" ht="15.6" customHeight="1" thickBot="1" x14ac:dyDescent="0.35">
      <c r="A5" s="345" t="s">
        <v>83</v>
      </c>
      <c r="B5" s="346"/>
      <c r="C5" s="45"/>
      <c r="D5" s="46"/>
      <c r="E5" s="46"/>
      <c r="F5" s="47"/>
      <c r="G5" s="48"/>
    </row>
    <row r="6" spans="1:8" s="47" customFormat="1" ht="20.399999999999999" customHeight="1" thickBot="1" x14ac:dyDescent="0.35">
      <c r="A6" s="49"/>
      <c r="B6" s="50"/>
      <c r="C6" s="46"/>
      <c r="D6" s="46"/>
      <c r="E6" s="46"/>
    </row>
    <row r="7" spans="1:8" s="27" customFormat="1" ht="18" customHeight="1" thickBot="1" x14ac:dyDescent="0.35">
      <c r="A7" s="339" t="s">
        <v>84</v>
      </c>
      <c r="B7" s="340"/>
      <c r="C7" s="340"/>
      <c r="D7" s="340"/>
      <c r="E7" s="340"/>
      <c r="F7" s="341"/>
      <c r="G7" s="51"/>
    </row>
    <row r="8" spans="1:8" ht="14.4" x14ac:dyDescent="0.3">
      <c r="A8" s="342" t="s">
        <v>134</v>
      </c>
      <c r="B8" s="343"/>
      <c r="C8" s="343"/>
      <c r="D8" s="343"/>
      <c r="E8" s="344"/>
      <c r="F8" s="107">
        <v>0</v>
      </c>
      <c r="G8" s="48"/>
    </row>
    <row r="9" spans="1:8" ht="15.6" customHeight="1" x14ac:dyDescent="0.3">
      <c r="A9" s="347" t="s">
        <v>51</v>
      </c>
      <c r="B9" s="348"/>
      <c r="C9" s="348"/>
      <c r="D9" s="348"/>
      <c r="E9" s="349"/>
      <c r="F9" s="108">
        <v>0</v>
      </c>
      <c r="G9" s="48"/>
    </row>
    <row r="10" spans="1:8" ht="15.6" customHeight="1" x14ac:dyDescent="0.3">
      <c r="A10" s="350" t="s">
        <v>85</v>
      </c>
      <c r="B10" s="351"/>
      <c r="C10" s="351"/>
      <c r="D10" s="351"/>
      <c r="E10" s="352"/>
      <c r="F10" s="109">
        <f>SUM(F8:F9)</f>
        <v>0</v>
      </c>
      <c r="G10" s="48"/>
    </row>
    <row r="11" spans="1:8" ht="15.6" customHeight="1" thickBot="1" x14ac:dyDescent="0.35">
      <c r="A11" s="359" t="s">
        <v>86</v>
      </c>
      <c r="B11" s="360"/>
      <c r="C11" s="360"/>
      <c r="D11" s="360"/>
      <c r="E11" s="361"/>
      <c r="F11" s="110">
        <f>F10-F15</f>
        <v>0</v>
      </c>
      <c r="G11" s="47"/>
      <c r="H11" s="52"/>
    </row>
    <row r="12" spans="1:8" ht="15" thickBot="1" x14ac:dyDescent="0.35">
      <c r="A12" s="53"/>
      <c r="B12" s="54"/>
      <c r="C12" s="54"/>
      <c r="D12" s="54"/>
      <c r="E12" s="54"/>
      <c r="F12" s="55"/>
      <c r="G12" s="48"/>
    </row>
    <row r="13" spans="1:8" ht="18" customHeight="1" thickBot="1" x14ac:dyDescent="0.35">
      <c r="A13" s="339" t="s">
        <v>87</v>
      </c>
      <c r="B13" s="340"/>
      <c r="C13" s="340"/>
      <c r="D13" s="340"/>
      <c r="E13" s="340"/>
      <c r="F13" s="341"/>
      <c r="G13" s="48"/>
    </row>
    <row r="14" spans="1:8" ht="45" customHeight="1" thickBot="1" x14ac:dyDescent="0.35">
      <c r="A14" s="353" t="s">
        <v>99</v>
      </c>
      <c r="B14" s="354"/>
      <c r="C14" s="354"/>
      <c r="D14" s="354"/>
      <c r="E14" s="354"/>
      <c r="F14" s="355"/>
      <c r="G14" s="48"/>
    </row>
    <row r="15" spans="1:8" ht="15.6" customHeight="1" x14ac:dyDescent="0.3">
      <c r="A15" s="365" t="s">
        <v>48</v>
      </c>
      <c r="B15" s="366"/>
      <c r="C15" s="366"/>
      <c r="D15" s="366"/>
      <c r="E15" s="367"/>
      <c r="F15" s="111">
        <v>0</v>
      </c>
      <c r="G15" s="48"/>
    </row>
    <row r="16" spans="1:8" ht="15.6" customHeight="1" x14ac:dyDescent="0.3">
      <c r="A16" s="362" t="s">
        <v>50</v>
      </c>
      <c r="B16" s="363"/>
      <c r="C16" s="363"/>
      <c r="D16" s="363"/>
      <c r="E16" s="364"/>
      <c r="F16" s="112">
        <v>0</v>
      </c>
      <c r="G16" s="48"/>
    </row>
    <row r="17" spans="1:8" ht="15.6" customHeight="1" x14ac:dyDescent="0.3">
      <c r="A17" s="362" t="s">
        <v>52</v>
      </c>
      <c r="B17" s="363"/>
      <c r="C17" s="363"/>
      <c r="D17" s="363"/>
      <c r="E17" s="364"/>
      <c r="F17" s="112">
        <v>0</v>
      </c>
      <c r="G17" s="48"/>
    </row>
    <row r="18" spans="1:8" s="114" customFormat="1" ht="14.4" customHeight="1" x14ac:dyDescent="0.3">
      <c r="A18" s="120" t="s">
        <v>118</v>
      </c>
      <c r="B18" s="121"/>
      <c r="C18" s="122"/>
      <c r="D18" s="123"/>
      <c r="E18" s="123"/>
      <c r="F18" s="124">
        <v>0</v>
      </c>
    </row>
    <row r="19" spans="1:8" s="114" customFormat="1" ht="14.4" customHeight="1" x14ac:dyDescent="0.3">
      <c r="A19" s="120" t="s">
        <v>121</v>
      </c>
      <c r="B19" s="125"/>
      <c r="C19" s="126"/>
      <c r="D19" s="127"/>
      <c r="E19" s="127"/>
      <c r="F19" s="124">
        <v>0</v>
      </c>
      <c r="G19" s="113"/>
    </row>
    <row r="20" spans="1:8" ht="15.6" customHeight="1" x14ac:dyDescent="0.3">
      <c r="A20" s="356" t="s">
        <v>88</v>
      </c>
      <c r="B20" s="357"/>
      <c r="C20" s="357"/>
      <c r="D20" s="357"/>
      <c r="E20" s="358"/>
      <c r="F20" s="112">
        <v>0</v>
      </c>
      <c r="G20" s="56" t="s">
        <v>133</v>
      </c>
    </row>
    <row r="21" spans="1:8" ht="15.6" customHeight="1" x14ac:dyDescent="0.3">
      <c r="A21" s="325" t="s">
        <v>89</v>
      </c>
      <c r="B21" s="326"/>
      <c r="C21" s="326"/>
      <c r="D21" s="326"/>
      <c r="E21" s="327"/>
      <c r="F21" s="112">
        <v>0</v>
      </c>
      <c r="G21" s="197" t="s">
        <v>9</v>
      </c>
    </row>
    <row r="22" spans="1:8" ht="15.6" customHeight="1" x14ac:dyDescent="0.3">
      <c r="A22" s="57" t="s">
        <v>90</v>
      </c>
      <c r="B22" s="312" t="s">
        <v>91</v>
      </c>
      <c r="C22" s="313"/>
      <c r="D22" s="313"/>
      <c r="E22" s="198"/>
      <c r="F22" s="112">
        <v>0</v>
      </c>
      <c r="G22" s="58"/>
    </row>
    <row r="23" spans="1:8" ht="15.6" customHeight="1" x14ac:dyDescent="0.3">
      <c r="A23" s="57" t="s">
        <v>90</v>
      </c>
      <c r="B23" s="312" t="s">
        <v>91</v>
      </c>
      <c r="C23" s="313"/>
      <c r="D23" s="313"/>
      <c r="E23" s="198"/>
      <c r="F23" s="112">
        <v>0</v>
      </c>
      <c r="G23" s="58"/>
    </row>
    <row r="24" spans="1:8" ht="15.6" customHeight="1" x14ac:dyDescent="0.3">
      <c r="A24" s="57" t="s">
        <v>90</v>
      </c>
      <c r="B24" s="312" t="s">
        <v>91</v>
      </c>
      <c r="C24" s="313"/>
      <c r="D24" s="313"/>
      <c r="E24" s="198"/>
      <c r="F24" s="112">
        <v>0</v>
      </c>
      <c r="G24" s="58"/>
    </row>
    <row r="25" spans="1:8" ht="15.6" customHeight="1" x14ac:dyDescent="0.3">
      <c r="A25" s="57" t="s">
        <v>90</v>
      </c>
      <c r="B25" s="312" t="s">
        <v>91</v>
      </c>
      <c r="C25" s="313"/>
      <c r="D25" s="313"/>
      <c r="E25" s="198"/>
      <c r="F25" s="112">
        <v>0</v>
      </c>
      <c r="G25" s="58"/>
    </row>
    <row r="26" spans="1:8" ht="15.6" customHeight="1" x14ac:dyDescent="0.3">
      <c r="A26" s="57" t="s">
        <v>90</v>
      </c>
      <c r="B26" s="312" t="s">
        <v>91</v>
      </c>
      <c r="C26" s="313"/>
      <c r="D26" s="313"/>
      <c r="E26" s="198"/>
      <c r="F26" s="112">
        <v>0</v>
      </c>
      <c r="G26" s="58"/>
    </row>
    <row r="27" spans="1:8" ht="15.6" customHeight="1" x14ac:dyDescent="0.3">
      <c r="A27" s="57" t="s">
        <v>90</v>
      </c>
      <c r="B27" s="312" t="s">
        <v>91</v>
      </c>
      <c r="C27" s="313"/>
      <c r="D27" s="313"/>
      <c r="E27" s="198"/>
      <c r="F27" s="112">
        <v>0</v>
      </c>
      <c r="G27" s="58"/>
    </row>
    <row r="28" spans="1:8" ht="15.6" customHeight="1" x14ac:dyDescent="0.3">
      <c r="A28" s="57" t="s">
        <v>90</v>
      </c>
      <c r="B28" s="312" t="s">
        <v>91</v>
      </c>
      <c r="C28" s="313"/>
      <c r="D28" s="313"/>
      <c r="E28" s="198"/>
      <c r="F28" s="112">
        <v>0</v>
      </c>
      <c r="G28" s="58"/>
    </row>
    <row r="29" spans="1:8" ht="15.6" customHeight="1" thickBot="1" x14ac:dyDescent="0.35">
      <c r="A29" s="57" t="s">
        <v>90</v>
      </c>
      <c r="B29" s="312" t="s">
        <v>91</v>
      </c>
      <c r="C29" s="313"/>
      <c r="D29" s="313"/>
      <c r="E29" s="198"/>
      <c r="F29" s="112">
        <v>0</v>
      </c>
      <c r="G29" s="58"/>
    </row>
    <row r="30" spans="1:8" ht="15" customHeight="1" thickBot="1" x14ac:dyDescent="0.35">
      <c r="A30" s="314" t="s">
        <v>60</v>
      </c>
      <c r="B30" s="315"/>
      <c r="C30" s="315"/>
      <c r="D30" s="315"/>
      <c r="E30" s="59"/>
      <c r="F30" s="191">
        <f>SUM(F16:F29)</f>
        <v>0</v>
      </c>
      <c r="G30" s="60" t="str">
        <f>IF(F30&gt;F11,"Please check figures; Contributions exceed Anticipated Affordability Gap",IF(F30&lt;F11,"There are not enough sources to cover the Anticipated Affordability Gap. Please ensure all Affordability Gap Contributions are entered in Cells F16-F29",""))</f>
        <v/>
      </c>
    </row>
    <row r="31" spans="1:8" ht="15" thickBot="1" x14ac:dyDescent="0.35">
      <c r="A31" s="302" t="s">
        <v>92</v>
      </c>
      <c r="B31" s="303"/>
      <c r="C31" s="303"/>
      <c r="D31" s="303"/>
      <c r="E31" s="67"/>
      <c r="F31" s="106"/>
      <c r="G31" s="61" t="str">
        <f>IF(F31=0,"Be sure to enter a number here","")</f>
        <v>Be sure to enter a number here</v>
      </c>
    </row>
    <row r="32" spans="1:8" ht="45" customHeight="1" thickBot="1" x14ac:dyDescent="0.35">
      <c r="A32" s="304" t="s">
        <v>93</v>
      </c>
      <c r="B32" s="305"/>
      <c r="C32" s="305"/>
      <c r="D32" s="305"/>
      <c r="E32" s="62"/>
      <c r="F32" s="105">
        <f>(F18+F19)*F31</f>
        <v>0</v>
      </c>
      <c r="G32" s="63"/>
      <c r="H32" s="52"/>
    </row>
    <row r="33" spans="1:11" ht="14.4" thickBot="1" x14ac:dyDescent="0.35">
      <c r="A33" s="64"/>
      <c r="B33" s="65"/>
      <c r="C33" s="65"/>
      <c r="D33" s="65"/>
      <c r="E33" s="65"/>
      <c r="F33" s="52"/>
    </row>
    <row r="34" spans="1:11" s="114" customFormat="1" ht="18" customHeight="1" thickBot="1" x14ac:dyDescent="0.35">
      <c r="A34" s="316" t="s">
        <v>106</v>
      </c>
      <c r="B34" s="317"/>
      <c r="C34" s="317"/>
      <c r="D34" s="317"/>
      <c r="E34" s="317"/>
      <c r="F34" s="318"/>
      <c r="G34" s="113"/>
    </row>
    <row r="35" spans="1:11" s="114" customFormat="1" ht="18" customHeight="1" x14ac:dyDescent="0.3">
      <c r="A35" s="319" t="s">
        <v>107</v>
      </c>
      <c r="B35" s="320"/>
      <c r="C35" s="320"/>
      <c r="D35" s="320"/>
      <c r="E35" s="321"/>
      <c r="F35" s="190">
        <v>0</v>
      </c>
      <c r="G35" s="113"/>
    </row>
    <row r="36" spans="1:11" s="114" customFormat="1" ht="18" customHeight="1" thickBot="1" x14ac:dyDescent="0.35">
      <c r="A36" s="322" t="s">
        <v>108</v>
      </c>
      <c r="B36" s="323"/>
      <c r="C36" s="323"/>
      <c r="D36" s="323"/>
      <c r="E36" s="324"/>
      <c r="F36" s="131"/>
      <c r="G36" s="115" t="str">
        <f>IF(F36=0,"Be sure to enter a number here","")</f>
        <v>Be sure to enter a number here</v>
      </c>
    </row>
    <row r="37" spans="1:11" s="114" customFormat="1" ht="46.8" customHeight="1" thickBot="1" x14ac:dyDescent="0.35">
      <c r="A37" s="304" t="s">
        <v>119</v>
      </c>
      <c r="B37" s="305"/>
      <c r="C37" s="305"/>
      <c r="D37" s="305"/>
      <c r="E37" s="132"/>
      <c r="F37" s="133">
        <f>F35*F36</f>
        <v>0</v>
      </c>
      <c r="G37" s="328" t="s">
        <v>117</v>
      </c>
      <c r="H37" s="329"/>
      <c r="I37" s="329"/>
      <c r="J37" s="329"/>
      <c r="K37" s="329"/>
    </row>
    <row r="38" spans="1:11" s="114" customFormat="1" ht="15" thickBot="1" x14ac:dyDescent="0.35">
      <c r="A38" s="116"/>
      <c r="B38" s="117"/>
      <c r="C38" s="117"/>
      <c r="D38" s="117"/>
      <c r="E38" s="118"/>
      <c r="F38" s="119"/>
      <c r="G38" s="113"/>
    </row>
    <row r="39" spans="1:11" ht="30" customHeight="1" thickBot="1" x14ac:dyDescent="0.35">
      <c r="A39" s="306" t="s">
        <v>6</v>
      </c>
      <c r="B39" s="307"/>
      <c r="C39" s="307"/>
      <c r="D39" s="307"/>
      <c r="E39" s="307"/>
      <c r="F39" s="308"/>
    </row>
    <row r="40" spans="1:11" ht="84" customHeight="1" thickBot="1" x14ac:dyDescent="0.35">
      <c r="A40" s="309" t="s">
        <v>14</v>
      </c>
      <c r="B40" s="310"/>
      <c r="C40" s="310"/>
      <c r="D40" s="310"/>
      <c r="E40" s="310"/>
      <c r="F40" s="311"/>
    </row>
    <row r="43" spans="1:11" hidden="1" x14ac:dyDescent="0.3">
      <c r="B43" s="2" t="s">
        <v>90</v>
      </c>
    </row>
    <row r="44" spans="1:11" hidden="1" x14ac:dyDescent="0.3">
      <c r="B44" s="2" t="s">
        <v>57</v>
      </c>
    </row>
    <row r="45" spans="1:11" hidden="1" x14ac:dyDescent="0.3">
      <c r="B45" s="2" t="s">
        <v>94</v>
      </c>
    </row>
    <row r="46" spans="1:11" hidden="1" x14ac:dyDescent="0.3">
      <c r="B46" s="2" t="s">
        <v>95</v>
      </c>
    </row>
    <row r="47" spans="1:11" hidden="1" x14ac:dyDescent="0.3"/>
    <row r="48" spans="1:11" hidden="1" x14ac:dyDescent="0.3"/>
    <row r="49" spans="1:5" ht="14.4" hidden="1" x14ac:dyDescent="0.3">
      <c r="A49" s="2" t="s">
        <v>15</v>
      </c>
      <c r="E49" s="2" t="s">
        <v>18</v>
      </c>
    </row>
    <row r="50" spans="1:5" ht="14.4" hidden="1" x14ac:dyDescent="0.3">
      <c r="A50" s="2" t="s">
        <v>17</v>
      </c>
      <c r="D50" s="2">
        <f>D49*D45</f>
        <v>0</v>
      </c>
      <c r="E50" s="2" t="s">
        <v>19</v>
      </c>
    </row>
    <row r="51" spans="1:5" hidden="1" x14ac:dyDescent="0.3"/>
    <row r="52" spans="1:5" hidden="1" x14ac:dyDescent="0.3">
      <c r="A52" s="2" t="s">
        <v>6</v>
      </c>
    </row>
    <row r="53" spans="1:5" hidden="1" x14ac:dyDescent="0.3">
      <c r="A53" s="2" t="s">
        <v>14</v>
      </c>
    </row>
  </sheetData>
  <sheetProtection algorithmName="SHA-512" hashValue="QT/PT5ujaz56ne/3QafF0K7axQn5zB5LbRc8YYUgkEmzDa9rdamGtJ8Rn9iseX4gIVUtjvVMuuCeEc4fVDSbcQ==" saltValue="x4caloR8KwMpSNoOBKmX6A==" spinCount="100000" sheet="1" selectLockedCells="1"/>
  <customSheetViews>
    <customSheetView guid="{52E1C08D-5417-4C7F-97FC-4810CBDC9AD2}" fitToPage="1" printArea="1" topLeftCell="A16">
      <selection activeCell="I22" sqref="I22"/>
      <pageMargins left="0.28000000000000003" right="0.17" top="0.43" bottom="0.17" header="0.41" footer="0.17"/>
      <pageSetup scale="65" orientation="portrait" r:id="rId1"/>
    </customSheetView>
  </customSheetViews>
  <mergeCells count="34">
    <mergeCell ref="G37:K37"/>
    <mergeCell ref="A1:F1"/>
    <mergeCell ref="A2:F2"/>
    <mergeCell ref="A4:C4"/>
    <mergeCell ref="A7:F7"/>
    <mergeCell ref="A8:E8"/>
    <mergeCell ref="A5:B5"/>
    <mergeCell ref="A9:E9"/>
    <mergeCell ref="A10:E10"/>
    <mergeCell ref="A13:F13"/>
    <mergeCell ref="A14:F14"/>
    <mergeCell ref="A20:E20"/>
    <mergeCell ref="A11:E11"/>
    <mergeCell ref="A16:E16"/>
    <mergeCell ref="A17:E17"/>
    <mergeCell ref="A15:E15"/>
    <mergeCell ref="B22:D22"/>
    <mergeCell ref="B23:D23"/>
    <mergeCell ref="B24:D24"/>
    <mergeCell ref="B25:D25"/>
    <mergeCell ref="A21:E21"/>
    <mergeCell ref="A31:D31"/>
    <mergeCell ref="A32:D32"/>
    <mergeCell ref="A39:F39"/>
    <mergeCell ref="A40:F40"/>
    <mergeCell ref="B26:D26"/>
    <mergeCell ref="B27:D27"/>
    <mergeCell ref="B28:D28"/>
    <mergeCell ref="B29:D29"/>
    <mergeCell ref="A30:D30"/>
    <mergeCell ref="A34:F34"/>
    <mergeCell ref="A35:E35"/>
    <mergeCell ref="A36:E36"/>
    <mergeCell ref="A37:D37"/>
  </mergeCells>
  <conditionalFormatting sqref="A39">
    <cfRule type="expression" dxfId="0" priority="1" stopIfTrue="1">
      <formula>#REF!&lt;&gt;$F$11</formula>
    </cfRule>
  </conditionalFormatting>
  <dataValidations count="8">
    <dataValidation type="list" allowBlank="1" prompt="Delete committed/pending source fields that are not used. Select source fields A-D, right click delete, &quot;shift cells up&quot; option. If you need to add another source field: select A-D, right click to insert, &quot;shift cells down&quot; option." sqref="A22:A29" xr:uid="{00000000-0002-0000-0200-000000000000}">
      <formula1>$B$43:$B$46</formula1>
    </dataValidation>
    <dataValidation errorStyle="information" allowBlank="1" showInputMessage="1" showErrorMessage="1" errorTitle="Check Leverage Worksheet" error="Please choose from the sources entered on the Leverage and Cost Containment Worksheet. If you want to enter a Source not seen here, you may need to first enter it on the  Leverage and Cost Containment Worksheet." sqref="A20" xr:uid="{00000000-0002-0000-0200-000001000000}"/>
    <dataValidation allowBlank="1" prompt="Use Line 17 on Affordability Gap worksheet" sqref="A15:E15" xr:uid="{00000000-0002-0000-0200-000002000000}"/>
    <dataValidation operator="lessThanOrEqual" allowBlank="1" error="Number of units requesting Affordability Gap must not exceed the number of units on the Project Info Fin Wksht. If some units have substantially different Affordability Gaps, complete additional Workbooks for those units." sqref="F31" xr:uid="{00000000-0002-0000-0200-000003000000}"/>
    <dataValidation allowBlank="1" sqref="F37:F38" xr:uid="{0A39B0D3-DA07-4469-A6FA-5269F674D74A}"/>
    <dataValidation type="whole" operator="lessThanOrEqual" allowBlank="1" showInputMessage="1" showErrorMessage="1" errorTitle="Cannot exceed cell F31" error="Total units requesting Administration Fee but cannot exceed the total number of units requesting Affordability Gap in cell F31." sqref="F36" xr:uid="{F803DB90-4435-4578-BA3A-9E378777A9FC}">
      <formula1>F31</formula1>
    </dataValidation>
    <dataValidation type="whole" errorStyle="warning" allowBlank="1" showInputMessage="1" showErrorMessage="1" errorTitle="Admin Fee exceeds $500" error="Minnesota Housing allows an Administration Fee of $500/unit to be paid from Impact Fund dollars. If requesting an amount greater than $500/unit, provide your justification in the Affordability Activity Application." prompt="Minnesota Housing allows an Administration Fee of $500/unit to be paid from Impact Fund dollars. If requesting an amount greater than $500/unit, provide your justification in the Stand-Alone Affordability Gap Activity Application." sqref="F35" xr:uid="{00E5FA4C-9F5C-4921-A0B6-0D2BF81B87D1}">
      <formula1>0</formula1>
      <formula2>500</formula2>
    </dataValidation>
    <dataValidation allowBlank="1" showInputMessage="1" showErrorMessage="1" prompt="Requests for HIB Proceeds for Affordability Gap is only available to community land trusts for land acquisition." sqref="F19" xr:uid="{08AFE921-092D-477A-B06E-9B2A32CEBE21}"/>
  </dataValidations>
  <hyperlinks>
    <hyperlink ref="G21" r:id="rId2" xr:uid="{00000000-0004-0000-0200-000000000000}"/>
  </hyperlinks>
  <printOptions horizontalCentered="1"/>
  <pageMargins left="0.28000000000000003" right="0.17" top="0.43" bottom="0.17" header="0.41" footer="0.17"/>
  <pageSetup scale="71" orientation="portrait" r:id="rId3"/>
  <extLst>
    <ext xmlns:x14="http://schemas.microsoft.com/office/spreadsheetml/2009/9/main" uri="{CCE6A557-97BC-4b89-ADB6-D9C93CAAB3DF}">
      <x14:dataValidations xmlns:xm="http://schemas.microsoft.com/office/excel/2006/main" count="1">
        <x14:dataValidation type="whole" errorStyle="warning" operator="lessThanOrEqual" allowBlank="1" showErrorMessage="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xr:uid="{00000000-0002-0000-0200-000004000000}">
          <x14:formula1>
            <xm:f>'Leverage Sources'!D20</xm:f>
          </x14:formula1>
          <xm:sqref>F22:F29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Sources and Uses</vt:lpstr>
      <vt:lpstr>Leverage Sources</vt:lpstr>
      <vt:lpstr>Affordability Gap</vt:lpstr>
      <vt:lpstr>Borrower_contributed_funds</vt:lpstr>
      <vt:lpstr>'Affordability Gap'!Print_Area</vt:lpstr>
      <vt:lpstr>'Leverage Sources'!Print_Area</vt:lpstr>
      <vt:lpstr>'Sources and Uses'!Print_Area</vt:lpstr>
    </vt:vector>
  </TitlesOfParts>
  <Company>Minnesota Housing Finance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administrator_mhfa</dc:creator>
  <cp:lastModifiedBy>Lee, Song</cp:lastModifiedBy>
  <cp:lastPrinted>2023-04-06T21:12:20Z</cp:lastPrinted>
  <dcterms:created xsi:type="dcterms:W3CDTF">2011-02-11T19:30:46Z</dcterms:created>
  <dcterms:modified xsi:type="dcterms:W3CDTF">2023-04-09T16:30:33Z</dcterms:modified>
</cp:coreProperties>
</file>